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7" windowWidth="14973" windowHeight="8133"/>
  </bookViews>
  <sheets>
    <sheet name="2014.Exh" sheetId="1" r:id="rId1"/>
    <sheet name="2015.Exh" sheetId="4" r:id="rId2"/>
    <sheet name="2016.Exh" sheetId="3" r:id="rId3"/>
    <sheet name="2017.Exh" sheetId="2" r:id="rId4"/>
    <sheet name="2018.Exh" sheetId="5" state="hidden" r:id="rId5"/>
  </sheets>
  <definedNames>
    <definedName name="_xlnm._FilterDatabase" localSheetId="0" hidden="1">'2014.Exh'!$A$4:$AK$482</definedName>
    <definedName name="_xlnm._FilterDatabase" localSheetId="1" hidden="1">'2015.Exh'!$A$4:$AB$141</definedName>
    <definedName name="_xlnm._FilterDatabase" localSheetId="2" hidden="1">'2016.Exh'!$A$4:$AB$141</definedName>
    <definedName name="_xlnm._FilterDatabase" localSheetId="3" hidden="1">'2017.Exh'!$A$4:$AB$141</definedName>
    <definedName name="_xlnm._FilterDatabase" localSheetId="4" hidden="1">'2018.Exh'!$A$4:$AB$141</definedName>
  </definedNames>
  <calcPr calcId="125725"/>
</workbook>
</file>

<file path=xl/calcChain.xml><?xml version="1.0" encoding="utf-8"?>
<calcChain xmlns="http://schemas.openxmlformats.org/spreadsheetml/2006/main">
  <c r="AK6" i="2"/>
  <c r="AJ6"/>
  <c r="AI6"/>
  <c r="AH6"/>
  <c r="AG6"/>
  <c r="AF6"/>
  <c r="AE6"/>
  <c r="AD6"/>
  <c r="AK5"/>
  <c r="AJ5"/>
  <c r="AI5"/>
  <c r="AH5"/>
  <c r="AG5"/>
  <c r="AF5"/>
  <c r="AE5"/>
  <c r="AD5"/>
  <c r="AK6" i="3"/>
  <c r="AJ6"/>
  <c r="AI6"/>
  <c r="AH6"/>
  <c r="AG6"/>
  <c r="AF6"/>
  <c r="AE6"/>
  <c r="AD6"/>
  <c r="AK5"/>
  <c r="AJ5"/>
  <c r="AI5"/>
  <c r="AH5"/>
  <c r="AG5"/>
  <c r="AF5"/>
  <c r="AE5"/>
  <c r="AD5"/>
  <c r="AK6" i="4"/>
  <c r="AJ6"/>
  <c r="AI6"/>
  <c r="AH6"/>
  <c r="AG6"/>
  <c r="AF6"/>
  <c r="AE6"/>
  <c r="AD6"/>
  <c r="AK5"/>
  <c r="AJ5"/>
  <c r="AI5"/>
  <c r="AH5"/>
  <c r="AG5"/>
  <c r="AF5"/>
  <c r="AE5"/>
  <c r="AD5"/>
  <c r="AK6" i="1"/>
  <c r="AJ6"/>
  <c r="AI6"/>
  <c r="AH6"/>
  <c r="AG6"/>
  <c r="AF6"/>
  <c r="AE6"/>
  <c r="AD6"/>
  <c r="AK5"/>
  <c r="AJ5"/>
  <c r="AI5"/>
  <c r="AH5"/>
  <c r="AG5"/>
  <c r="AF5"/>
  <c r="AE5"/>
  <c r="AD5"/>
  <c r="AJ7" i="2"/>
  <c r="AK7"/>
  <c r="AJ8"/>
  <c r="AK8"/>
  <c r="AJ9"/>
  <c r="AK9"/>
  <c r="AJ10"/>
  <c r="AK10"/>
  <c r="AJ11"/>
  <c r="AK11"/>
  <c r="AJ12"/>
  <c r="AK12"/>
  <c r="AJ13"/>
  <c r="AK13"/>
  <c r="AJ14"/>
  <c r="AK14"/>
  <c r="AJ15"/>
  <c r="AK15"/>
  <c r="AJ16"/>
  <c r="AK16"/>
  <c r="AJ17"/>
  <c r="AK17"/>
  <c r="AJ18"/>
  <c r="AK18"/>
  <c r="AJ19"/>
  <c r="AK19"/>
  <c r="AJ20"/>
  <c r="AK20"/>
  <c r="AJ21"/>
  <c r="AK21"/>
  <c r="AJ22"/>
  <c r="AK22"/>
  <c r="AJ23"/>
  <c r="AK23"/>
  <c r="AJ24"/>
  <c r="AK24"/>
  <c r="AJ25"/>
  <c r="AK25"/>
  <c r="AJ26"/>
  <c r="AK26"/>
  <c r="AJ27"/>
  <c r="AK27"/>
  <c r="AJ28"/>
  <c r="AK28"/>
  <c r="AJ29"/>
  <c r="AK29"/>
  <c r="AJ30"/>
  <c r="AK30"/>
  <c r="AJ31"/>
  <c r="AK31"/>
  <c r="AJ32"/>
  <c r="AK32"/>
  <c r="AJ33"/>
  <c r="AK33"/>
  <c r="AJ34"/>
  <c r="AK34"/>
  <c r="AJ35"/>
  <c r="AK35"/>
  <c r="AJ36"/>
  <c r="AK36"/>
  <c r="AJ37"/>
  <c r="AK37"/>
  <c r="AJ38"/>
  <c r="AK38"/>
  <c r="AJ39"/>
  <c r="AK39"/>
  <c r="AJ40"/>
  <c r="AK40"/>
  <c r="AJ41"/>
  <c r="AK41"/>
  <c r="AJ42"/>
  <c r="AK42"/>
  <c r="AJ43"/>
  <c r="AK43"/>
  <c r="AJ44"/>
  <c r="AK44"/>
  <c r="AJ45"/>
  <c r="AK45"/>
  <c r="AJ46"/>
  <c r="AK46"/>
  <c r="AJ47"/>
  <c r="AK47"/>
  <c r="AJ48"/>
  <c r="AK48"/>
  <c r="AJ49"/>
  <c r="AK49"/>
  <c r="AJ50"/>
  <c r="AK50"/>
  <c r="AJ51"/>
  <c r="AK51"/>
  <c r="AJ52"/>
  <c r="AK52"/>
  <c r="AJ53"/>
  <c r="AK53"/>
  <c r="AJ54"/>
  <c r="AK54"/>
  <c r="AJ55"/>
  <c r="AK55"/>
  <c r="AJ56"/>
  <c r="AK56"/>
  <c r="AJ57"/>
  <c r="AK57"/>
  <c r="AJ58"/>
  <c r="AK58"/>
  <c r="AJ59"/>
  <c r="AK59"/>
  <c r="AJ60"/>
  <c r="AK60"/>
  <c r="AJ61"/>
  <c r="AK61"/>
  <c r="AJ62"/>
  <c r="AK62"/>
  <c r="AJ63"/>
  <c r="AK63"/>
  <c r="AJ64"/>
  <c r="AK64"/>
  <c r="AJ65"/>
  <c r="AK65"/>
  <c r="AJ66"/>
  <c r="AK66"/>
  <c r="AJ67"/>
  <c r="AK67"/>
  <c r="AJ68"/>
  <c r="AK68"/>
  <c r="AJ69"/>
  <c r="AK69"/>
  <c r="AJ70"/>
  <c r="AK70"/>
  <c r="AJ71"/>
  <c r="AK71"/>
  <c r="AJ72"/>
  <c r="AK72"/>
  <c r="AJ73"/>
  <c r="AK73"/>
  <c r="AJ74"/>
  <c r="AK74"/>
  <c r="AJ75"/>
  <c r="AK75"/>
  <c r="AJ76"/>
  <c r="AK76"/>
  <c r="AJ77"/>
  <c r="AK77"/>
  <c r="AJ78"/>
  <c r="AK78"/>
  <c r="AJ79"/>
  <c r="AK79"/>
  <c r="AJ80"/>
  <c r="AK80"/>
  <c r="AJ81"/>
  <c r="AK81"/>
  <c r="AJ82"/>
  <c r="AK82"/>
  <c r="AJ83"/>
  <c r="AK83"/>
  <c r="AJ84"/>
  <c r="AK84"/>
  <c r="AJ85"/>
  <c r="AK85"/>
  <c r="AJ86"/>
  <c r="AK86"/>
  <c r="AJ87"/>
  <c r="AK87"/>
  <c r="AJ88"/>
  <c r="AK88"/>
  <c r="AJ89"/>
  <c r="AK89"/>
  <c r="AJ90"/>
  <c r="AK90"/>
  <c r="AJ91"/>
  <c r="AK91"/>
  <c r="AJ92"/>
  <c r="AK92"/>
  <c r="AJ93"/>
  <c r="AK93"/>
  <c r="AJ94"/>
  <c r="AK94"/>
  <c r="AJ95"/>
  <c r="AK95"/>
  <c r="AJ96"/>
  <c r="AK96"/>
  <c r="AJ97"/>
  <c r="AK97"/>
  <c r="AJ98"/>
  <c r="AK98"/>
  <c r="AJ99"/>
  <c r="AK99"/>
  <c r="AJ100"/>
  <c r="AK100"/>
  <c r="AJ101"/>
  <c r="AK101"/>
  <c r="AJ102"/>
  <c r="AK102"/>
  <c r="AJ103"/>
  <c r="AK103"/>
  <c r="AJ104"/>
  <c r="AK104"/>
  <c r="AJ105"/>
  <c r="AK105"/>
  <c r="AJ106"/>
  <c r="AK106"/>
  <c r="AJ107"/>
  <c r="AK107"/>
  <c r="AJ108"/>
  <c r="AK108"/>
  <c r="AJ109"/>
  <c r="AK109"/>
  <c r="AJ110"/>
  <c r="AK110"/>
  <c r="AJ111"/>
  <c r="AK111"/>
  <c r="AJ112"/>
  <c r="AK112"/>
  <c r="AJ113"/>
  <c r="AK113"/>
  <c r="AJ114"/>
  <c r="AK114"/>
  <c r="AJ115"/>
  <c r="AK115"/>
  <c r="AJ116"/>
  <c r="AK116"/>
  <c r="AJ117"/>
  <c r="AK117"/>
  <c r="AJ118"/>
  <c r="AK118"/>
  <c r="AJ119"/>
  <c r="AK119"/>
  <c r="AJ120"/>
  <c r="AK120"/>
  <c r="AJ121"/>
  <c r="AK121"/>
  <c r="AJ122"/>
  <c r="AK122"/>
  <c r="AJ123"/>
  <c r="AK123"/>
  <c r="AJ124"/>
  <c r="AK124"/>
  <c r="AJ125"/>
  <c r="AK125"/>
  <c r="AJ126"/>
  <c r="AK126"/>
  <c r="AJ127"/>
  <c r="AK127"/>
  <c r="AJ128"/>
  <c r="AK128"/>
  <c r="AJ129"/>
  <c r="AK129"/>
  <c r="AJ130"/>
  <c r="AK130"/>
  <c r="AJ131"/>
  <c r="AK131"/>
  <c r="AJ132"/>
  <c r="AK132"/>
  <c r="AJ133"/>
  <c r="AK133"/>
  <c r="AJ134"/>
  <c r="AK134"/>
  <c r="AJ135"/>
  <c r="AK135"/>
  <c r="AJ136"/>
  <c r="AK136"/>
  <c r="AJ137"/>
  <c r="AK137"/>
  <c r="AJ138"/>
  <c r="AK138"/>
  <c r="AJ139"/>
  <c r="AK139"/>
  <c r="AJ140"/>
  <c r="AK140"/>
  <c r="AJ141"/>
  <c r="AK141"/>
  <c r="AJ7" i="3"/>
  <c r="AK7"/>
  <c r="AJ8"/>
  <c r="AK8"/>
  <c r="AJ9"/>
  <c r="AK9"/>
  <c r="AJ10"/>
  <c r="AK10"/>
  <c r="AJ11"/>
  <c r="AK11"/>
  <c r="AJ12"/>
  <c r="AK12"/>
  <c r="AJ13"/>
  <c r="AK13"/>
  <c r="AJ14"/>
  <c r="AK14"/>
  <c r="AJ15"/>
  <c r="AK15"/>
  <c r="AJ16"/>
  <c r="AK16"/>
  <c r="AJ17"/>
  <c r="AK17"/>
  <c r="AJ18"/>
  <c r="AK18"/>
  <c r="AJ19"/>
  <c r="AK19"/>
  <c r="AJ20"/>
  <c r="AK20"/>
  <c r="AJ21"/>
  <c r="AK21"/>
  <c r="AJ22"/>
  <c r="AK22"/>
  <c r="AJ23"/>
  <c r="AK23"/>
  <c r="AJ24"/>
  <c r="AK24"/>
  <c r="AJ25"/>
  <c r="AK25"/>
  <c r="AJ26"/>
  <c r="AK26"/>
  <c r="AJ27"/>
  <c r="AK27"/>
  <c r="AJ28"/>
  <c r="AK28"/>
  <c r="AJ29"/>
  <c r="AK29"/>
  <c r="AJ30"/>
  <c r="AK30"/>
  <c r="AJ31"/>
  <c r="AK31"/>
  <c r="AJ32"/>
  <c r="AK32"/>
  <c r="AJ33"/>
  <c r="AK33"/>
  <c r="AJ34"/>
  <c r="AK34"/>
  <c r="AJ35"/>
  <c r="AK35"/>
  <c r="AJ36"/>
  <c r="AK36"/>
  <c r="AJ37"/>
  <c r="AK37"/>
  <c r="AJ38"/>
  <c r="AK38"/>
  <c r="AJ39"/>
  <c r="AK39"/>
  <c r="AJ40"/>
  <c r="AK40"/>
  <c r="AJ41"/>
  <c r="AK41"/>
  <c r="AJ42"/>
  <c r="AK42"/>
  <c r="AJ43"/>
  <c r="AK43"/>
  <c r="AJ44"/>
  <c r="AK44"/>
  <c r="AJ45"/>
  <c r="AK45"/>
  <c r="AJ46"/>
  <c r="AK46"/>
  <c r="AJ47"/>
  <c r="AK47"/>
  <c r="AJ48"/>
  <c r="AK48"/>
  <c r="AJ49"/>
  <c r="AK49"/>
  <c r="AJ50"/>
  <c r="AK50"/>
  <c r="AJ51"/>
  <c r="AK51"/>
  <c r="AJ52"/>
  <c r="AK52"/>
  <c r="AJ53"/>
  <c r="AK53"/>
  <c r="AJ54"/>
  <c r="AK54"/>
  <c r="AJ55"/>
  <c r="AK55"/>
  <c r="AJ56"/>
  <c r="AK56"/>
  <c r="AJ57"/>
  <c r="AK57"/>
  <c r="AJ58"/>
  <c r="AK58"/>
  <c r="AJ59"/>
  <c r="AK59"/>
  <c r="AJ60"/>
  <c r="AK60"/>
  <c r="AJ61"/>
  <c r="AK61"/>
  <c r="AJ62"/>
  <c r="AK62"/>
  <c r="AJ63"/>
  <c r="AK63"/>
  <c r="AJ64"/>
  <c r="AK64"/>
  <c r="AJ65"/>
  <c r="AK65"/>
  <c r="AJ66"/>
  <c r="AK66"/>
  <c r="AJ67"/>
  <c r="AK67"/>
  <c r="AJ68"/>
  <c r="AK68"/>
  <c r="AJ69"/>
  <c r="AK69"/>
  <c r="AJ70"/>
  <c r="AK70"/>
  <c r="AJ71"/>
  <c r="AK71"/>
  <c r="AJ72"/>
  <c r="AK72"/>
  <c r="AJ73"/>
  <c r="AK73"/>
  <c r="AJ74"/>
  <c r="AK74"/>
  <c r="AJ75"/>
  <c r="AK75"/>
  <c r="AJ76"/>
  <c r="AK76"/>
  <c r="AJ77"/>
  <c r="AK77"/>
  <c r="AJ78"/>
  <c r="AK78"/>
  <c r="AJ79"/>
  <c r="AK79"/>
  <c r="AJ80"/>
  <c r="AK80"/>
  <c r="AJ81"/>
  <c r="AK81"/>
  <c r="AJ82"/>
  <c r="AK82"/>
  <c r="AJ83"/>
  <c r="AK83"/>
  <c r="AJ84"/>
  <c r="AK84"/>
  <c r="AJ85"/>
  <c r="AK85"/>
  <c r="AJ86"/>
  <c r="AK86"/>
  <c r="AJ87"/>
  <c r="AK87"/>
  <c r="AJ88"/>
  <c r="AK88"/>
  <c r="AJ89"/>
  <c r="AK89"/>
  <c r="AJ90"/>
  <c r="AK90"/>
  <c r="AJ91"/>
  <c r="AK91"/>
  <c r="AJ92"/>
  <c r="AK92"/>
  <c r="AJ93"/>
  <c r="AK93"/>
  <c r="AJ94"/>
  <c r="AK94"/>
  <c r="AJ95"/>
  <c r="AK95"/>
  <c r="AJ96"/>
  <c r="AK96"/>
  <c r="AJ97"/>
  <c r="AK97"/>
  <c r="AJ98"/>
  <c r="AK98"/>
  <c r="AJ99"/>
  <c r="AK99"/>
  <c r="AJ100"/>
  <c r="AK100"/>
  <c r="AJ101"/>
  <c r="AK101"/>
  <c r="AJ102"/>
  <c r="AK102"/>
  <c r="AJ103"/>
  <c r="AK103"/>
  <c r="AJ104"/>
  <c r="AK104"/>
  <c r="AJ105"/>
  <c r="AK105"/>
  <c r="AJ106"/>
  <c r="AK106"/>
  <c r="AJ107"/>
  <c r="AK107"/>
  <c r="AJ108"/>
  <c r="AK108"/>
  <c r="AJ109"/>
  <c r="AK109"/>
  <c r="AJ110"/>
  <c r="AK110"/>
  <c r="AJ111"/>
  <c r="AK111"/>
  <c r="AJ112"/>
  <c r="AK112"/>
  <c r="AJ113"/>
  <c r="AK113"/>
  <c r="AJ114"/>
  <c r="AK114"/>
  <c r="AJ115"/>
  <c r="AK115"/>
  <c r="AJ116"/>
  <c r="AK116"/>
  <c r="AJ117"/>
  <c r="AK117"/>
  <c r="AJ118"/>
  <c r="AK118"/>
  <c r="AJ119"/>
  <c r="AK119"/>
  <c r="AJ120"/>
  <c r="AK120"/>
  <c r="AJ121"/>
  <c r="AK121"/>
  <c r="AJ122"/>
  <c r="AK122"/>
  <c r="AJ123"/>
  <c r="AK123"/>
  <c r="AJ124"/>
  <c r="AK124"/>
  <c r="AJ125"/>
  <c r="AK125"/>
  <c r="AJ126"/>
  <c r="AK126"/>
  <c r="AJ127"/>
  <c r="AK127"/>
  <c r="AJ128"/>
  <c r="AK128"/>
  <c r="AJ129"/>
  <c r="AK129"/>
  <c r="AJ130"/>
  <c r="AK130"/>
  <c r="AJ131"/>
  <c r="AK131"/>
  <c r="AJ132"/>
  <c r="AK132"/>
  <c r="AJ133"/>
  <c r="AK133"/>
  <c r="AJ134"/>
  <c r="AK134"/>
  <c r="AJ135"/>
  <c r="AK135"/>
  <c r="AJ136"/>
  <c r="AK136"/>
  <c r="AJ137"/>
  <c r="AK137"/>
  <c r="AJ138"/>
  <c r="AK138"/>
  <c r="AJ139"/>
  <c r="AK139"/>
  <c r="AJ140"/>
  <c r="AK140"/>
  <c r="AJ141"/>
  <c r="AK141"/>
  <c r="AJ7" i="4"/>
  <c r="AK7"/>
  <c r="AJ8"/>
  <c r="AK8"/>
  <c r="AJ9"/>
  <c r="AK9"/>
  <c r="AJ10"/>
  <c r="AK10"/>
  <c r="AJ11"/>
  <c r="AK11"/>
  <c r="AJ12"/>
  <c r="AK12"/>
  <c r="AJ13"/>
  <c r="AK13"/>
  <c r="AJ14"/>
  <c r="AK14"/>
  <c r="AJ15"/>
  <c r="AK15"/>
  <c r="AJ16"/>
  <c r="AK16"/>
  <c r="AJ17"/>
  <c r="AK17"/>
  <c r="AJ18"/>
  <c r="AK18"/>
  <c r="AJ19"/>
  <c r="AK19"/>
  <c r="AJ20"/>
  <c r="AK20"/>
  <c r="AJ21"/>
  <c r="AK21"/>
  <c r="AJ22"/>
  <c r="AK22"/>
  <c r="AJ23"/>
  <c r="AK23"/>
  <c r="AJ24"/>
  <c r="AK24"/>
  <c r="AJ25"/>
  <c r="AK25"/>
  <c r="AJ26"/>
  <c r="AK26"/>
  <c r="AJ27"/>
  <c r="AK27"/>
  <c r="AJ28"/>
  <c r="AK28"/>
  <c r="AJ29"/>
  <c r="AK29"/>
  <c r="AJ30"/>
  <c r="AK30"/>
  <c r="AJ31"/>
  <c r="AK31"/>
  <c r="AJ32"/>
  <c r="AK32"/>
  <c r="AJ33"/>
  <c r="AK33"/>
  <c r="AJ34"/>
  <c r="AK34"/>
  <c r="AJ35"/>
  <c r="AK35"/>
  <c r="AJ36"/>
  <c r="AK36"/>
  <c r="AJ37"/>
  <c r="AK37"/>
  <c r="AJ38"/>
  <c r="AK38"/>
  <c r="AJ39"/>
  <c r="AK39"/>
  <c r="AJ40"/>
  <c r="AK40"/>
  <c r="AJ41"/>
  <c r="AK41"/>
  <c r="AJ42"/>
  <c r="AK42"/>
  <c r="AJ43"/>
  <c r="AK43"/>
  <c r="AJ44"/>
  <c r="AK44"/>
  <c r="AJ45"/>
  <c r="AK45"/>
  <c r="AJ46"/>
  <c r="AK46"/>
  <c r="AJ47"/>
  <c r="AK47"/>
  <c r="AJ48"/>
  <c r="AK48"/>
  <c r="AJ49"/>
  <c r="AK49"/>
  <c r="AJ50"/>
  <c r="AK50"/>
  <c r="AJ51"/>
  <c r="AK51"/>
  <c r="AJ52"/>
  <c r="AK52"/>
  <c r="AJ53"/>
  <c r="AK53"/>
  <c r="AJ54"/>
  <c r="AK54"/>
  <c r="AJ55"/>
  <c r="AK55"/>
  <c r="AJ56"/>
  <c r="AK56"/>
  <c r="AJ57"/>
  <c r="AK57"/>
  <c r="AJ58"/>
  <c r="AK58"/>
  <c r="AJ59"/>
  <c r="AK59"/>
  <c r="AJ60"/>
  <c r="AK60"/>
  <c r="AJ61"/>
  <c r="AK61"/>
  <c r="AJ62"/>
  <c r="AK62"/>
  <c r="AJ63"/>
  <c r="AK63"/>
  <c r="AJ64"/>
  <c r="AK64"/>
  <c r="AJ65"/>
  <c r="AK65"/>
  <c r="AJ66"/>
  <c r="AK66"/>
  <c r="AJ67"/>
  <c r="AK67"/>
  <c r="AJ68"/>
  <c r="AK68"/>
  <c r="AJ69"/>
  <c r="AK69"/>
  <c r="AJ70"/>
  <c r="AK70"/>
  <c r="AJ71"/>
  <c r="AK71"/>
  <c r="AJ72"/>
  <c r="AK72"/>
  <c r="AJ73"/>
  <c r="AK73"/>
  <c r="AJ74"/>
  <c r="AK74"/>
  <c r="AJ75"/>
  <c r="AK75"/>
  <c r="AJ76"/>
  <c r="AK76"/>
  <c r="AJ77"/>
  <c r="AK77"/>
  <c r="AJ78"/>
  <c r="AK78"/>
  <c r="AJ79"/>
  <c r="AK79"/>
  <c r="AJ80"/>
  <c r="AK80"/>
  <c r="AJ81"/>
  <c r="AK81"/>
  <c r="AJ82"/>
  <c r="AK82"/>
  <c r="AJ83"/>
  <c r="AK83"/>
  <c r="AJ84"/>
  <c r="AK84"/>
  <c r="AJ85"/>
  <c r="AK85"/>
  <c r="AJ86"/>
  <c r="AK86"/>
  <c r="AJ87"/>
  <c r="AK87"/>
  <c r="AJ88"/>
  <c r="AK88"/>
  <c r="AJ89"/>
  <c r="AK89"/>
  <c r="AJ90"/>
  <c r="AK90"/>
  <c r="AJ91"/>
  <c r="AK91"/>
  <c r="AJ92"/>
  <c r="AK92"/>
  <c r="AJ93"/>
  <c r="AK93"/>
  <c r="AJ94"/>
  <c r="AK94"/>
  <c r="AJ95"/>
  <c r="AK95"/>
  <c r="AJ96"/>
  <c r="AK96"/>
  <c r="AJ97"/>
  <c r="AK97"/>
  <c r="AJ98"/>
  <c r="AK98"/>
  <c r="AJ99"/>
  <c r="AK99"/>
  <c r="AJ100"/>
  <c r="AK100"/>
  <c r="AJ101"/>
  <c r="AK101"/>
  <c r="AJ102"/>
  <c r="AK102"/>
  <c r="AJ103"/>
  <c r="AK103"/>
  <c r="AJ104"/>
  <c r="AK104"/>
  <c r="AJ105"/>
  <c r="AK105"/>
  <c r="AJ106"/>
  <c r="AK106"/>
  <c r="AJ107"/>
  <c r="AK107"/>
  <c r="AJ108"/>
  <c r="AK108"/>
  <c r="AJ109"/>
  <c r="AK109"/>
  <c r="AJ110"/>
  <c r="AK110"/>
  <c r="AJ111"/>
  <c r="AK111"/>
  <c r="AJ112"/>
  <c r="AK112"/>
  <c r="AJ113"/>
  <c r="AK113"/>
  <c r="AJ114"/>
  <c r="AK114"/>
  <c r="AJ115"/>
  <c r="AK115"/>
  <c r="AJ116"/>
  <c r="AK116"/>
  <c r="AJ117"/>
  <c r="AK117"/>
  <c r="AJ118"/>
  <c r="AK118"/>
  <c r="AJ119"/>
  <c r="AK119"/>
  <c r="AJ120"/>
  <c r="AK120"/>
  <c r="AJ121"/>
  <c r="AK121"/>
  <c r="AJ122"/>
  <c r="AK122"/>
  <c r="AJ123"/>
  <c r="AK123"/>
  <c r="AJ124"/>
  <c r="AK124"/>
  <c r="AJ125"/>
  <c r="AK125"/>
  <c r="AJ126"/>
  <c r="AK126"/>
  <c r="AJ127"/>
  <c r="AK127"/>
  <c r="AJ128"/>
  <c r="AK128"/>
  <c r="AJ129"/>
  <c r="AK129"/>
  <c r="AJ130"/>
  <c r="AK130"/>
  <c r="AJ131"/>
  <c r="AK131"/>
  <c r="AJ132"/>
  <c r="AK132"/>
  <c r="AJ133"/>
  <c r="AK133"/>
  <c r="AJ134"/>
  <c r="AK134"/>
  <c r="AJ135"/>
  <c r="AK135"/>
  <c r="AJ136"/>
  <c r="AK136"/>
  <c r="AJ137"/>
  <c r="AK137"/>
  <c r="AJ138"/>
  <c r="AK138"/>
  <c r="AJ139"/>
  <c r="AK139"/>
  <c r="AJ140"/>
  <c r="AK140"/>
  <c r="AJ141"/>
  <c r="AK141"/>
  <c r="AD8" i="1"/>
  <c r="AE8"/>
  <c r="AF8"/>
  <c r="AG8"/>
  <c r="AH8"/>
  <c r="AI8"/>
  <c r="AJ8"/>
  <c r="AK8"/>
  <c r="AD9"/>
  <c r="AE9"/>
  <c r="AF9"/>
  <c r="AG9"/>
  <c r="AH9"/>
  <c r="AI9"/>
  <c r="AJ9"/>
  <c r="AK9"/>
  <c r="AD10"/>
  <c r="AE10"/>
  <c r="AF10"/>
  <c r="AG10"/>
  <c r="AH10"/>
  <c r="AI10"/>
  <c r="AJ10"/>
  <c r="AK10"/>
  <c r="AD11"/>
  <c r="AE11"/>
  <c r="AF11"/>
  <c r="AG11"/>
  <c r="AH11"/>
  <c r="AI11"/>
  <c r="AJ11"/>
  <c r="AK11"/>
  <c r="AD12"/>
  <c r="AE12"/>
  <c r="AF12"/>
  <c r="AG12"/>
  <c r="AH12"/>
  <c r="AI12"/>
  <c r="AJ12"/>
  <c r="AK12"/>
  <c r="AD13"/>
  <c r="AE13"/>
  <c r="AF13"/>
  <c r="AG13"/>
  <c r="AH13"/>
  <c r="AI13"/>
  <c r="AJ13"/>
  <c r="AK13"/>
  <c r="AD14"/>
  <c r="AE14"/>
  <c r="AF14"/>
  <c r="AG14"/>
  <c r="AH14"/>
  <c r="AI14"/>
  <c r="AJ14"/>
  <c r="AK14"/>
  <c r="AD15"/>
  <c r="AE15"/>
  <c r="AF15"/>
  <c r="AG15"/>
  <c r="AH15"/>
  <c r="AI15"/>
  <c r="AJ15"/>
  <c r="AK15"/>
  <c r="AD16"/>
  <c r="AE16"/>
  <c r="AF16"/>
  <c r="AG16"/>
  <c r="AH16"/>
  <c r="AI16"/>
  <c r="AJ16"/>
  <c r="AK16"/>
  <c r="AD17"/>
  <c r="AE17"/>
  <c r="AF17"/>
  <c r="AG17"/>
  <c r="AH17"/>
  <c r="AI17"/>
  <c r="AJ17"/>
  <c r="AK17"/>
  <c r="AD18"/>
  <c r="AE18"/>
  <c r="AF18"/>
  <c r="AG18"/>
  <c r="AH18"/>
  <c r="AI18"/>
  <c r="AJ18"/>
  <c r="AK18"/>
  <c r="AD19"/>
  <c r="AE19"/>
  <c r="AF19"/>
  <c r="AG19"/>
  <c r="AH19"/>
  <c r="AI19"/>
  <c r="AJ19"/>
  <c r="AK19"/>
  <c r="AD20"/>
  <c r="AE20"/>
  <c r="AF20"/>
  <c r="AG20"/>
  <c r="AH20"/>
  <c r="AI20"/>
  <c r="AJ20"/>
  <c r="AK20"/>
  <c r="AD21"/>
  <c r="AE21"/>
  <c r="AF21"/>
  <c r="AG21"/>
  <c r="AH21"/>
  <c r="AI21"/>
  <c r="AJ21"/>
  <c r="AK21"/>
  <c r="AD22"/>
  <c r="AE22"/>
  <c r="AF22"/>
  <c r="AG22"/>
  <c r="AH22"/>
  <c r="AI22"/>
  <c r="AJ22"/>
  <c r="AK22"/>
  <c r="AD23"/>
  <c r="AE23"/>
  <c r="AF23"/>
  <c r="AG23"/>
  <c r="AH23"/>
  <c r="AI23"/>
  <c r="AJ23"/>
  <c r="AK23"/>
  <c r="AD24"/>
  <c r="AE24"/>
  <c r="AF24"/>
  <c r="AG24"/>
  <c r="AH24"/>
  <c r="AI24"/>
  <c r="AJ24"/>
  <c r="AK24"/>
  <c r="AD25"/>
  <c r="AE25"/>
  <c r="AF25"/>
  <c r="AG25"/>
  <c r="AH25"/>
  <c r="AI25"/>
  <c r="AJ25"/>
  <c r="AK25"/>
  <c r="AD26"/>
  <c r="AE26"/>
  <c r="AF26"/>
  <c r="AG26"/>
  <c r="AH26"/>
  <c r="AI26"/>
  <c r="AJ26"/>
  <c r="AK26"/>
  <c r="AD27"/>
  <c r="AE27"/>
  <c r="AF27"/>
  <c r="AG27"/>
  <c r="AH27"/>
  <c r="AI27"/>
  <c r="AJ27"/>
  <c r="AK27"/>
  <c r="AD28"/>
  <c r="AE28"/>
  <c r="AF28"/>
  <c r="AG28"/>
  <c r="AH28"/>
  <c r="AI28"/>
  <c r="AJ28"/>
  <c r="AK28"/>
  <c r="AD29"/>
  <c r="AE29"/>
  <c r="AF29"/>
  <c r="AG29"/>
  <c r="AH29"/>
  <c r="AI29"/>
  <c r="AJ29"/>
  <c r="AK29"/>
  <c r="AD30"/>
  <c r="AE30"/>
  <c r="AF30"/>
  <c r="AG30"/>
  <c r="AH30"/>
  <c r="AI30"/>
  <c r="AJ30"/>
  <c r="AK30"/>
  <c r="AD31"/>
  <c r="AE31"/>
  <c r="AF31"/>
  <c r="AG31"/>
  <c r="AH31"/>
  <c r="AI31"/>
  <c r="AJ31"/>
  <c r="AK31"/>
  <c r="AD32"/>
  <c r="AE32"/>
  <c r="AF32"/>
  <c r="AG32"/>
  <c r="AH32"/>
  <c r="AI32"/>
  <c r="AJ32"/>
  <c r="AK32"/>
  <c r="AD33"/>
  <c r="AE33"/>
  <c r="AF33"/>
  <c r="AG33"/>
  <c r="AH33"/>
  <c r="AI33"/>
  <c r="AJ33"/>
  <c r="AK33"/>
  <c r="AD34"/>
  <c r="AE34"/>
  <c r="AF34"/>
  <c r="AG34"/>
  <c r="AH34"/>
  <c r="AI34"/>
  <c r="AJ34"/>
  <c r="AK34"/>
  <c r="AD35"/>
  <c r="AE35"/>
  <c r="AF35"/>
  <c r="AG35"/>
  <c r="AH35"/>
  <c r="AI35"/>
  <c r="AJ35"/>
  <c r="AK35"/>
  <c r="AD36"/>
  <c r="AE36"/>
  <c r="AF36"/>
  <c r="AG36"/>
  <c r="AH36"/>
  <c r="AI36"/>
  <c r="AJ36"/>
  <c r="AK36"/>
  <c r="AD37"/>
  <c r="AE37"/>
  <c r="AF37"/>
  <c r="AG37"/>
  <c r="AH37"/>
  <c r="AI37"/>
  <c r="AJ37"/>
  <c r="AK37"/>
  <c r="AD38"/>
  <c r="AE38"/>
  <c r="AF38"/>
  <c r="AG38"/>
  <c r="AH38"/>
  <c r="AI38"/>
  <c r="AJ38"/>
  <c r="AK38"/>
  <c r="AD39"/>
  <c r="AE39"/>
  <c r="AF39"/>
  <c r="AG39"/>
  <c r="AH39"/>
  <c r="AI39"/>
  <c r="AJ39"/>
  <c r="AK39"/>
  <c r="AD40"/>
  <c r="AE40"/>
  <c r="AF40"/>
  <c r="AG40"/>
  <c r="AH40"/>
  <c r="AI40"/>
  <c r="AJ40"/>
  <c r="AK40"/>
  <c r="AD41"/>
  <c r="AE41"/>
  <c r="AF41"/>
  <c r="AG41"/>
  <c r="AH41"/>
  <c r="AI41"/>
  <c r="AJ41"/>
  <c r="AK41"/>
  <c r="AD42"/>
  <c r="AE42"/>
  <c r="AF42"/>
  <c r="AG42"/>
  <c r="AH42"/>
  <c r="AI42"/>
  <c r="AJ42"/>
  <c r="AK42"/>
  <c r="AD43"/>
  <c r="AE43"/>
  <c r="AF43"/>
  <c r="AG43"/>
  <c r="AH43"/>
  <c r="AI43"/>
  <c r="AJ43"/>
  <c r="AK43"/>
  <c r="AD44"/>
  <c r="AE44"/>
  <c r="AF44"/>
  <c r="AG44"/>
  <c r="AH44"/>
  <c r="AI44"/>
  <c r="AJ44"/>
  <c r="AK44"/>
  <c r="AD45"/>
  <c r="AE45"/>
  <c r="AF45"/>
  <c r="AG45"/>
  <c r="AH45"/>
  <c r="AI45"/>
  <c r="AJ45"/>
  <c r="AK45"/>
  <c r="AD46"/>
  <c r="AE46"/>
  <c r="AF46"/>
  <c r="AG46"/>
  <c r="AH46"/>
  <c r="AI46"/>
  <c r="AJ46"/>
  <c r="AK46"/>
  <c r="AD47"/>
  <c r="AE47"/>
  <c r="AF47"/>
  <c r="AG47"/>
  <c r="AH47"/>
  <c r="AI47"/>
  <c r="AJ47"/>
  <c r="AK47"/>
  <c r="AD48"/>
  <c r="AE48"/>
  <c r="AF48"/>
  <c r="AG48"/>
  <c r="AH48"/>
  <c r="AI48"/>
  <c r="AJ48"/>
  <c r="AK48"/>
  <c r="AD49"/>
  <c r="AE49"/>
  <c r="AF49"/>
  <c r="AG49"/>
  <c r="AH49"/>
  <c r="AI49"/>
  <c r="AJ49"/>
  <c r="AK49"/>
  <c r="AD50"/>
  <c r="AE50"/>
  <c r="AF50"/>
  <c r="AG50"/>
  <c r="AH50"/>
  <c r="AI50"/>
  <c r="AJ50"/>
  <c r="AK50"/>
  <c r="AD51"/>
  <c r="AE51"/>
  <c r="AF51"/>
  <c r="AG51"/>
  <c r="AH51"/>
  <c r="AI51"/>
  <c r="AJ51"/>
  <c r="AK51"/>
  <c r="AD52"/>
  <c r="AE52"/>
  <c r="AF52"/>
  <c r="AG52"/>
  <c r="AH52"/>
  <c r="AI52"/>
  <c r="AJ52"/>
  <c r="AK52"/>
  <c r="AD53"/>
  <c r="AE53"/>
  <c r="AF53"/>
  <c r="AG53"/>
  <c r="AH53"/>
  <c r="AI53"/>
  <c r="AJ53"/>
  <c r="AK53"/>
  <c r="AD54"/>
  <c r="AE54"/>
  <c r="AF54"/>
  <c r="AG54"/>
  <c r="AH54"/>
  <c r="AI54"/>
  <c r="AJ54"/>
  <c r="AK54"/>
  <c r="AD55"/>
  <c r="AE55"/>
  <c r="AF55"/>
  <c r="AG55"/>
  <c r="AH55"/>
  <c r="AI55"/>
  <c r="AJ55"/>
  <c r="AK55"/>
  <c r="AD56"/>
  <c r="AE56"/>
  <c r="AF56"/>
  <c r="AG56"/>
  <c r="AH56"/>
  <c r="AI56"/>
  <c r="AJ56"/>
  <c r="AK56"/>
  <c r="AD57"/>
  <c r="AE57"/>
  <c r="AF57"/>
  <c r="AG57"/>
  <c r="AH57"/>
  <c r="AI57"/>
  <c r="AJ57"/>
  <c r="AK57"/>
  <c r="AD58"/>
  <c r="AE58"/>
  <c r="AF58"/>
  <c r="AG58"/>
  <c r="AH58"/>
  <c r="AI58"/>
  <c r="AJ58"/>
  <c r="AK58"/>
  <c r="AD59"/>
  <c r="AE59"/>
  <c r="AF59"/>
  <c r="AG59"/>
  <c r="AH59"/>
  <c r="AI59"/>
  <c r="AJ59"/>
  <c r="AK59"/>
  <c r="AD60"/>
  <c r="AE60"/>
  <c r="AF60"/>
  <c r="AG60"/>
  <c r="AH60"/>
  <c r="AI60"/>
  <c r="AJ60"/>
  <c r="AK60"/>
  <c r="AD61"/>
  <c r="AE61"/>
  <c r="AF61"/>
  <c r="AG61"/>
  <c r="AH61"/>
  <c r="AI61"/>
  <c r="AJ61"/>
  <c r="AK61"/>
  <c r="AD62"/>
  <c r="AE62"/>
  <c r="AF62"/>
  <c r="AG62"/>
  <c r="AH62"/>
  <c r="AI62"/>
  <c r="AJ62"/>
  <c r="AK62"/>
  <c r="AD63"/>
  <c r="AE63"/>
  <c r="AF63"/>
  <c r="AG63"/>
  <c r="AH63"/>
  <c r="AI63"/>
  <c r="AJ63"/>
  <c r="AK63"/>
  <c r="AD64"/>
  <c r="AE64"/>
  <c r="AF64"/>
  <c r="AG64"/>
  <c r="AH64"/>
  <c r="AI64"/>
  <c r="AJ64"/>
  <c r="AK64"/>
  <c r="AD65"/>
  <c r="AE65"/>
  <c r="AF65"/>
  <c r="AG65"/>
  <c r="AH65"/>
  <c r="AI65"/>
  <c r="AJ65"/>
  <c r="AK65"/>
  <c r="AD66"/>
  <c r="AE66"/>
  <c r="AF66"/>
  <c r="AG66"/>
  <c r="AH66"/>
  <c r="AI66"/>
  <c r="AJ66"/>
  <c r="AK66"/>
  <c r="AD67"/>
  <c r="AE67"/>
  <c r="AF67"/>
  <c r="AG67"/>
  <c r="AH67"/>
  <c r="AI67"/>
  <c r="AJ67"/>
  <c r="AK67"/>
  <c r="AD68"/>
  <c r="AE68"/>
  <c r="AF68"/>
  <c r="AG68"/>
  <c r="AH68"/>
  <c r="AI68"/>
  <c r="AJ68"/>
  <c r="AK68"/>
  <c r="AD69"/>
  <c r="AE69"/>
  <c r="AF69"/>
  <c r="AG69"/>
  <c r="AH69"/>
  <c r="AI69"/>
  <c r="AJ69"/>
  <c r="AK69"/>
  <c r="AD70"/>
  <c r="AE70"/>
  <c r="AF70"/>
  <c r="AG70"/>
  <c r="AH70"/>
  <c r="AI70"/>
  <c r="AJ70"/>
  <c r="AK70"/>
  <c r="AD71"/>
  <c r="AE71"/>
  <c r="AF71"/>
  <c r="AG71"/>
  <c r="AH71"/>
  <c r="AI71"/>
  <c r="AJ71"/>
  <c r="AK71"/>
  <c r="AD72"/>
  <c r="AE72"/>
  <c r="AF72"/>
  <c r="AG72"/>
  <c r="AH72"/>
  <c r="AI72"/>
  <c r="AJ72"/>
  <c r="AK72"/>
  <c r="AD73"/>
  <c r="AE73"/>
  <c r="AF73"/>
  <c r="AG73"/>
  <c r="AH73"/>
  <c r="AI73"/>
  <c r="AJ73"/>
  <c r="AK73"/>
  <c r="AD74"/>
  <c r="AE74"/>
  <c r="AF74"/>
  <c r="AG74"/>
  <c r="AH74"/>
  <c r="AI74"/>
  <c r="AJ74"/>
  <c r="AK74"/>
  <c r="AD75"/>
  <c r="AE75"/>
  <c r="AF75"/>
  <c r="AG75"/>
  <c r="AH75"/>
  <c r="AI75"/>
  <c r="AJ75"/>
  <c r="AK75"/>
  <c r="AD76"/>
  <c r="AE76"/>
  <c r="AF76"/>
  <c r="AG76"/>
  <c r="AH76"/>
  <c r="AI76"/>
  <c r="AJ76"/>
  <c r="AK76"/>
  <c r="AD77"/>
  <c r="AE77"/>
  <c r="AF77"/>
  <c r="AG77"/>
  <c r="AH77"/>
  <c r="AI77"/>
  <c r="AJ77"/>
  <c r="AK77"/>
  <c r="AD78"/>
  <c r="AE78"/>
  <c r="AF78"/>
  <c r="AG78"/>
  <c r="AH78"/>
  <c r="AI78"/>
  <c r="AJ78"/>
  <c r="AK78"/>
  <c r="AD79"/>
  <c r="AE79"/>
  <c r="AF79"/>
  <c r="AG79"/>
  <c r="AH79"/>
  <c r="AI79"/>
  <c r="AJ79"/>
  <c r="AK79"/>
  <c r="AD80"/>
  <c r="AE80"/>
  <c r="AF80"/>
  <c r="AG80"/>
  <c r="AH80"/>
  <c r="AI80"/>
  <c r="AJ80"/>
  <c r="AK80"/>
  <c r="AD81"/>
  <c r="AE81"/>
  <c r="AF81"/>
  <c r="AG81"/>
  <c r="AH81"/>
  <c r="AI81"/>
  <c r="AJ81"/>
  <c r="AK81"/>
  <c r="AD82"/>
  <c r="AE82"/>
  <c r="AF82"/>
  <c r="AG82"/>
  <c r="AH82"/>
  <c r="AI82"/>
  <c r="AJ82"/>
  <c r="AK82"/>
  <c r="AD83"/>
  <c r="AE83"/>
  <c r="AF83"/>
  <c r="AG83"/>
  <c r="AH83"/>
  <c r="AI83"/>
  <c r="AJ83"/>
  <c r="AK83"/>
  <c r="AD84"/>
  <c r="AE84"/>
  <c r="AF84"/>
  <c r="AG84"/>
  <c r="AH84"/>
  <c r="AI84"/>
  <c r="AJ84"/>
  <c r="AK84"/>
  <c r="AD85"/>
  <c r="AE85"/>
  <c r="AF85"/>
  <c r="AG85"/>
  <c r="AH85"/>
  <c r="AI85"/>
  <c r="AJ85"/>
  <c r="AK85"/>
  <c r="AD86"/>
  <c r="AE86"/>
  <c r="AF86"/>
  <c r="AG86"/>
  <c r="AH86"/>
  <c r="AI86"/>
  <c r="AJ86"/>
  <c r="AK86"/>
  <c r="AD87"/>
  <c r="AE87"/>
  <c r="AF87"/>
  <c r="AG87"/>
  <c r="AH87"/>
  <c r="AI87"/>
  <c r="AJ87"/>
  <c r="AK87"/>
  <c r="AD88"/>
  <c r="AE88"/>
  <c r="AF88"/>
  <c r="AG88"/>
  <c r="AH88"/>
  <c r="AI88"/>
  <c r="AJ88"/>
  <c r="AK88"/>
  <c r="AD89"/>
  <c r="AE89"/>
  <c r="AF89"/>
  <c r="AG89"/>
  <c r="AH89"/>
  <c r="AI89"/>
  <c r="AJ89"/>
  <c r="AK89"/>
  <c r="AD90"/>
  <c r="AE90"/>
  <c r="AF90"/>
  <c r="AG90"/>
  <c r="AH90"/>
  <c r="AI90"/>
  <c r="AJ90"/>
  <c r="AK90"/>
  <c r="AD91"/>
  <c r="AE91"/>
  <c r="AF91"/>
  <c r="AG91"/>
  <c r="AH91"/>
  <c r="AI91"/>
  <c r="AJ91"/>
  <c r="AK91"/>
  <c r="AD92"/>
  <c r="AE92"/>
  <c r="AF92"/>
  <c r="AG92"/>
  <c r="AH92"/>
  <c r="AI92"/>
  <c r="AJ92"/>
  <c r="AK92"/>
  <c r="AD93"/>
  <c r="AE93"/>
  <c r="AF93"/>
  <c r="AG93"/>
  <c r="AH93"/>
  <c r="AI93"/>
  <c r="AJ93"/>
  <c r="AK93"/>
  <c r="AD94"/>
  <c r="AE94"/>
  <c r="AF94"/>
  <c r="AG94"/>
  <c r="AH94"/>
  <c r="AI94"/>
  <c r="AJ94"/>
  <c r="AK94"/>
  <c r="AD95"/>
  <c r="AE95"/>
  <c r="AF95"/>
  <c r="AG95"/>
  <c r="AH95"/>
  <c r="AI95"/>
  <c r="AJ95"/>
  <c r="AK95"/>
  <c r="AD96"/>
  <c r="AE96"/>
  <c r="AF96"/>
  <c r="AG96"/>
  <c r="AH96"/>
  <c r="AI96"/>
  <c r="AJ96"/>
  <c r="AK96"/>
  <c r="AD97"/>
  <c r="AE97"/>
  <c r="AF97"/>
  <c r="AG97"/>
  <c r="AH97"/>
  <c r="AI97"/>
  <c r="AJ97"/>
  <c r="AK97"/>
  <c r="AD98"/>
  <c r="AE98"/>
  <c r="AF98"/>
  <c r="AG98"/>
  <c r="AH98"/>
  <c r="AI98"/>
  <c r="AJ98"/>
  <c r="AK98"/>
  <c r="AD99"/>
  <c r="AE99"/>
  <c r="AF99"/>
  <c r="AG99"/>
  <c r="AH99"/>
  <c r="AI99"/>
  <c r="AJ99"/>
  <c r="AK99"/>
  <c r="AD100"/>
  <c r="AE100"/>
  <c r="AF100"/>
  <c r="AG100"/>
  <c r="AH100"/>
  <c r="AI100"/>
  <c r="AJ100"/>
  <c r="AK100"/>
  <c r="AD101"/>
  <c r="AE101"/>
  <c r="AF101"/>
  <c r="AG101"/>
  <c r="AH101"/>
  <c r="AI101"/>
  <c r="AJ101"/>
  <c r="AK101"/>
  <c r="AD102"/>
  <c r="AE102"/>
  <c r="AF102"/>
  <c r="AG102"/>
  <c r="AH102"/>
  <c r="AI102"/>
  <c r="AJ102"/>
  <c r="AK102"/>
  <c r="AD103"/>
  <c r="AE103"/>
  <c r="AF103"/>
  <c r="AG103"/>
  <c r="AH103"/>
  <c r="AI103"/>
  <c r="AJ103"/>
  <c r="AK103"/>
  <c r="AD104"/>
  <c r="AE104"/>
  <c r="AF104"/>
  <c r="AG104"/>
  <c r="AH104"/>
  <c r="AI104"/>
  <c r="AJ104"/>
  <c r="AK104"/>
  <c r="AD105"/>
  <c r="AE105"/>
  <c r="AF105"/>
  <c r="AG105"/>
  <c r="AH105"/>
  <c r="AI105"/>
  <c r="AJ105"/>
  <c r="AK105"/>
  <c r="AD106"/>
  <c r="AE106"/>
  <c r="AF106"/>
  <c r="AG106"/>
  <c r="AH106"/>
  <c r="AI106"/>
  <c r="AJ106"/>
  <c r="AK106"/>
  <c r="AD107"/>
  <c r="AE107"/>
  <c r="AF107"/>
  <c r="AG107"/>
  <c r="AH107"/>
  <c r="AI107"/>
  <c r="AJ107"/>
  <c r="AK107"/>
  <c r="AD108"/>
  <c r="AE108"/>
  <c r="AF108"/>
  <c r="AG108"/>
  <c r="AH108"/>
  <c r="AI108"/>
  <c r="AJ108"/>
  <c r="AK108"/>
  <c r="AD109"/>
  <c r="AE109"/>
  <c r="AF109"/>
  <c r="AG109"/>
  <c r="AH109"/>
  <c r="AI109"/>
  <c r="AJ109"/>
  <c r="AK109"/>
  <c r="AD110"/>
  <c r="AE110"/>
  <c r="AF110"/>
  <c r="AG110"/>
  <c r="AH110"/>
  <c r="AI110"/>
  <c r="AJ110"/>
  <c r="AK110"/>
  <c r="AD111"/>
  <c r="AE111"/>
  <c r="AF111"/>
  <c r="AG111"/>
  <c r="AH111"/>
  <c r="AI111"/>
  <c r="AJ111"/>
  <c r="AK111"/>
  <c r="AD112"/>
  <c r="AE112"/>
  <c r="AF112"/>
  <c r="AG112"/>
  <c r="AH112"/>
  <c r="AI112"/>
  <c r="AJ112"/>
  <c r="AK112"/>
  <c r="AD113"/>
  <c r="AE113"/>
  <c r="AF113"/>
  <c r="AG113"/>
  <c r="AH113"/>
  <c r="AI113"/>
  <c r="AJ113"/>
  <c r="AK113"/>
  <c r="AD114"/>
  <c r="AE114"/>
  <c r="AF114"/>
  <c r="AG114"/>
  <c r="AH114"/>
  <c r="AI114"/>
  <c r="AJ114"/>
  <c r="AK114"/>
  <c r="AD115"/>
  <c r="AE115"/>
  <c r="AF115"/>
  <c r="AG115"/>
  <c r="AH115"/>
  <c r="AI115"/>
  <c r="AJ115"/>
  <c r="AK115"/>
  <c r="AD116"/>
  <c r="AE116"/>
  <c r="AF116"/>
  <c r="AG116"/>
  <c r="AH116"/>
  <c r="AI116"/>
  <c r="AJ116"/>
  <c r="AK116"/>
  <c r="AD117"/>
  <c r="AE117"/>
  <c r="AF117"/>
  <c r="AG117"/>
  <c r="AH117"/>
  <c r="AI117"/>
  <c r="AJ117"/>
  <c r="AK117"/>
  <c r="AD118"/>
  <c r="AE118"/>
  <c r="AF118"/>
  <c r="AG118"/>
  <c r="AH118"/>
  <c r="AI118"/>
  <c r="AJ118"/>
  <c r="AK118"/>
  <c r="AD119"/>
  <c r="AE119"/>
  <c r="AF119"/>
  <c r="AG119"/>
  <c r="AH119"/>
  <c r="AI119"/>
  <c r="AJ119"/>
  <c r="AK119"/>
  <c r="AD120"/>
  <c r="AE120"/>
  <c r="AF120"/>
  <c r="AG120"/>
  <c r="AH120"/>
  <c r="AI120"/>
  <c r="AJ120"/>
  <c r="AK120"/>
  <c r="AD121"/>
  <c r="AE121"/>
  <c r="AF121"/>
  <c r="AG121"/>
  <c r="AH121"/>
  <c r="AI121"/>
  <c r="AJ121"/>
  <c r="AK121"/>
  <c r="AD122"/>
  <c r="AE122"/>
  <c r="AF122"/>
  <c r="AG122"/>
  <c r="AH122"/>
  <c r="AI122"/>
  <c r="AJ122"/>
  <c r="AK122"/>
  <c r="AD123"/>
  <c r="AE123"/>
  <c r="AF123"/>
  <c r="AG123"/>
  <c r="AH123"/>
  <c r="AI123"/>
  <c r="AJ123"/>
  <c r="AK123"/>
  <c r="AD124"/>
  <c r="AE124"/>
  <c r="AF124"/>
  <c r="AG124"/>
  <c r="AH124"/>
  <c r="AI124"/>
  <c r="AJ124"/>
  <c r="AK124"/>
  <c r="AD125"/>
  <c r="AE125"/>
  <c r="AF125"/>
  <c r="AG125"/>
  <c r="AH125"/>
  <c r="AI125"/>
  <c r="AJ125"/>
  <c r="AK125"/>
  <c r="AD126"/>
  <c r="AE126"/>
  <c r="AF126"/>
  <c r="AG126"/>
  <c r="AH126"/>
  <c r="AI126"/>
  <c r="AJ126"/>
  <c r="AK126"/>
  <c r="AD127"/>
  <c r="AE127"/>
  <c r="AF127"/>
  <c r="AG127"/>
  <c r="AH127"/>
  <c r="AI127"/>
  <c r="AJ127"/>
  <c r="AK127"/>
  <c r="AD128"/>
  <c r="AE128"/>
  <c r="AF128"/>
  <c r="AG128"/>
  <c r="AH128"/>
  <c r="AI128"/>
  <c r="AJ128"/>
  <c r="AK128"/>
  <c r="AD129"/>
  <c r="AE129"/>
  <c r="AF129"/>
  <c r="AG129"/>
  <c r="AH129"/>
  <c r="AI129"/>
  <c r="AJ129"/>
  <c r="AK129"/>
  <c r="AD130"/>
  <c r="AE130"/>
  <c r="AF130"/>
  <c r="AG130"/>
  <c r="AH130"/>
  <c r="AI130"/>
  <c r="AJ130"/>
  <c r="AK130"/>
  <c r="AD131"/>
  <c r="AE131"/>
  <c r="AF131"/>
  <c r="AG131"/>
  <c r="AH131"/>
  <c r="AI131"/>
  <c r="AJ131"/>
  <c r="AK131"/>
  <c r="AD132"/>
  <c r="AE132"/>
  <c r="AF132"/>
  <c r="AG132"/>
  <c r="AH132"/>
  <c r="AI132"/>
  <c r="AJ132"/>
  <c r="AK132"/>
  <c r="AD133"/>
  <c r="AE133"/>
  <c r="AF133"/>
  <c r="AG133"/>
  <c r="AH133"/>
  <c r="AI133"/>
  <c r="AJ133"/>
  <c r="AK133"/>
  <c r="AD134"/>
  <c r="AE134"/>
  <c r="AF134"/>
  <c r="AG134"/>
  <c r="AH134"/>
  <c r="AI134"/>
  <c r="AJ134"/>
  <c r="AK134"/>
  <c r="AD135"/>
  <c r="AE135"/>
  <c r="AF135"/>
  <c r="AG135"/>
  <c r="AH135"/>
  <c r="AI135"/>
  <c r="AJ135"/>
  <c r="AK135"/>
  <c r="AD136"/>
  <c r="AE136"/>
  <c r="AF136"/>
  <c r="AG136"/>
  <c r="AH136"/>
  <c r="AI136"/>
  <c r="AJ136"/>
  <c r="AK136"/>
  <c r="AD137"/>
  <c r="AE137"/>
  <c r="AF137"/>
  <c r="AG137"/>
  <c r="AH137"/>
  <c r="AI137"/>
  <c r="AJ137"/>
  <c r="AK137"/>
  <c r="AD138"/>
  <c r="AE138"/>
  <c r="AF138"/>
  <c r="AG138"/>
  <c r="AH138"/>
  <c r="AI138"/>
  <c r="AJ138"/>
  <c r="AK138"/>
  <c r="AD139"/>
  <c r="AE139"/>
  <c r="AF139"/>
  <c r="AG139"/>
  <c r="AH139"/>
  <c r="AI139"/>
  <c r="AJ139"/>
  <c r="AK139"/>
  <c r="AD140"/>
  <c r="AE140"/>
  <c r="AF140"/>
  <c r="AG140"/>
  <c r="AH140"/>
  <c r="AI140"/>
  <c r="AJ140"/>
  <c r="AK140"/>
  <c r="AD141"/>
  <c r="AE141"/>
  <c r="AF141"/>
  <c r="AG141"/>
  <c r="AH141"/>
  <c r="AI141"/>
  <c r="AJ141"/>
  <c r="AK141"/>
  <c r="AE7"/>
  <c r="AF7"/>
  <c r="AG7"/>
  <c r="AH7"/>
  <c r="AI7"/>
  <c r="AJ7"/>
  <c r="AK7"/>
  <c r="AD7"/>
  <c r="AI141" i="4"/>
  <c r="AH141"/>
  <c r="AG141"/>
  <c r="AF141"/>
  <c r="AE141"/>
  <c r="AD141"/>
  <c r="AI140"/>
  <c r="AH140"/>
  <c r="AG140"/>
  <c r="AF140"/>
  <c r="AE140"/>
  <c r="AD140"/>
  <c r="AI139"/>
  <c r="AH139"/>
  <c r="AG139"/>
  <c r="AF139"/>
  <c r="AE139"/>
  <c r="AD139"/>
  <c r="AI138"/>
  <c r="AH138"/>
  <c r="AG138"/>
  <c r="AF138"/>
  <c r="AE138"/>
  <c r="AD138"/>
  <c r="AI137"/>
  <c r="AH137"/>
  <c r="AG137"/>
  <c r="AF137"/>
  <c r="AE137"/>
  <c r="AD137"/>
  <c r="AI136"/>
  <c r="AH136"/>
  <c r="AG136"/>
  <c r="AF136"/>
  <c r="AE136"/>
  <c r="AD136"/>
  <c r="AI135"/>
  <c r="AH135"/>
  <c r="AG135"/>
  <c r="AF135"/>
  <c r="AE135"/>
  <c r="AD135"/>
  <c r="AI134"/>
  <c r="AH134"/>
  <c r="AG134"/>
  <c r="AF134"/>
  <c r="AE134"/>
  <c r="AD134"/>
  <c r="AI133"/>
  <c r="AH133"/>
  <c r="AG133"/>
  <c r="AF133"/>
  <c r="AE133"/>
  <c r="AD133"/>
  <c r="AI132"/>
  <c r="AH132"/>
  <c r="AG132"/>
  <c r="AF132"/>
  <c r="AE132"/>
  <c r="AD132"/>
  <c r="AI131"/>
  <c r="AH131"/>
  <c r="AG131"/>
  <c r="AF131"/>
  <c r="AE131"/>
  <c r="AD131"/>
  <c r="AI130"/>
  <c r="AH130"/>
  <c r="AG130"/>
  <c r="AF130"/>
  <c r="AE130"/>
  <c r="AD130"/>
  <c r="AI129"/>
  <c r="AH129"/>
  <c r="AG129"/>
  <c r="AF129"/>
  <c r="AE129"/>
  <c r="AD129"/>
  <c r="AI128"/>
  <c r="AH128"/>
  <c r="AG128"/>
  <c r="AF128"/>
  <c r="AE128"/>
  <c r="AD128"/>
  <c r="AI127"/>
  <c r="AH127"/>
  <c r="AG127"/>
  <c r="AF127"/>
  <c r="AE127"/>
  <c r="AD127"/>
  <c r="AI126"/>
  <c r="AH126"/>
  <c r="AG126"/>
  <c r="AF126"/>
  <c r="AE126"/>
  <c r="AD126"/>
  <c r="AI125"/>
  <c r="AH125"/>
  <c r="AG125"/>
  <c r="AF125"/>
  <c r="AE125"/>
  <c r="AD125"/>
  <c r="AI124"/>
  <c r="AH124"/>
  <c r="AG124"/>
  <c r="AF124"/>
  <c r="AE124"/>
  <c r="AD124"/>
  <c r="AI123"/>
  <c r="AH123"/>
  <c r="AG123"/>
  <c r="AF123"/>
  <c r="AE123"/>
  <c r="AD123"/>
  <c r="AI122"/>
  <c r="AH122"/>
  <c r="AG122"/>
  <c r="AF122"/>
  <c r="AE122"/>
  <c r="AD122"/>
  <c r="AI121"/>
  <c r="AH121"/>
  <c r="AG121"/>
  <c r="AF121"/>
  <c r="AE121"/>
  <c r="AD121"/>
  <c r="AI120"/>
  <c r="AH120"/>
  <c r="AG120"/>
  <c r="AF120"/>
  <c r="AE120"/>
  <c r="AD120"/>
  <c r="AI119"/>
  <c r="AH119"/>
  <c r="AG119"/>
  <c r="AF119"/>
  <c r="AE119"/>
  <c r="AD119"/>
  <c r="AI118"/>
  <c r="AH118"/>
  <c r="AG118"/>
  <c r="AF118"/>
  <c r="AE118"/>
  <c r="AD118"/>
  <c r="AI117"/>
  <c r="AH117"/>
  <c r="AG117"/>
  <c r="AF117"/>
  <c r="AE117"/>
  <c r="AD117"/>
  <c r="AI116"/>
  <c r="AH116"/>
  <c r="AG116"/>
  <c r="AF116"/>
  <c r="AE116"/>
  <c r="AD116"/>
  <c r="AI115"/>
  <c r="AH115"/>
  <c r="AG115"/>
  <c r="AF115"/>
  <c r="AE115"/>
  <c r="AD115"/>
  <c r="AI114"/>
  <c r="AH114"/>
  <c r="AG114"/>
  <c r="AF114"/>
  <c r="AE114"/>
  <c r="AD114"/>
  <c r="AI113"/>
  <c r="AH113"/>
  <c r="AG113"/>
  <c r="AF113"/>
  <c r="AE113"/>
  <c r="AD113"/>
  <c r="AI112"/>
  <c r="AH112"/>
  <c r="AG112"/>
  <c r="AF112"/>
  <c r="AE112"/>
  <c r="AD112"/>
  <c r="AI111"/>
  <c r="AH111"/>
  <c r="AG111"/>
  <c r="AF111"/>
  <c r="AE111"/>
  <c r="AD111"/>
  <c r="AI110"/>
  <c r="AH110"/>
  <c r="AG110"/>
  <c r="AF110"/>
  <c r="AE110"/>
  <c r="AD110"/>
  <c r="AI109"/>
  <c r="AH109"/>
  <c r="AG109"/>
  <c r="AF109"/>
  <c r="AE109"/>
  <c r="AD109"/>
  <c r="AI108"/>
  <c r="AH108"/>
  <c r="AG108"/>
  <c r="AF108"/>
  <c r="AE108"/>
  <c r="AD108"/>
  <c r="AI107"/>
  <c r="AH107"/>
  <c r="AG107"/>
  <c r="AF107"/>
  <c r="AE107"/>
  <c r="AD107"/>
  <c r="AI106"/>
  <c r="AH106"/>
  <c r="AG106"/>
  <c r="AF106"/>
  <c r="AE106"/>
  <c r="AD106"/>
  <c r="AI105"/>
  <c r="AH105"/>
  <c r="AG105"/>
  <c r="AF105"/>
  <c r="AE105"/>
  <c r="AD105"/>
  <c r="AI104"/>
  <c r="AH104"/>
  <c r="AG104"/>
  <c r="AF104"/>
  <c r="AE104"/>
  <c r="AD104"/>
  <c r="AI103"/>
  <c r="AH103"/>
  <c r="AG103"/>
  <c r="AF103"/>
  <c r="AE103"/>
  <c r="AD103"/>
  <c r="AI102"/>
  <c r="AH102"/>
  <c r="AG102"/>
  <c r="AF102"/>
  <c r="AE102"/>
  <c r="AD102"/>
  <c r="AI101"/>
  <c r="AH101"/>
  <c r="AG101"/>
  <c r="AF101"/>
  <c r="AE101"/>
  <c r="AD101"/>
  <c r="AI100"/>
  <c r="AH100"/>
  <c r="AG100"/>
  <c r="AF100"/>
  <c r="AE100"/>
  <c r="AD100"/>
  <c r="AI99"/>
  <c r="AH99"/>
  <c r="AG99"/>
  <c r="AF99"/>
  <c r="AE99"/>
  <c r="AD99"/>
  <c r="AI98"/>
  <c r="AH98"/>
  <c r="AG98"/>
  <c r="AF98"/>
  <c r="AE98"/>
  <c r="AD98"/>
  <c r="AI97"/>
  <c r="AH97"/>
  <c r="AG97"/>
  <c r="AF97"/>
  <c r="AE97"/>
  <c r="AD97"/>
  <c r="AI96"/>
  <c r="AH96"/>
  <c r="AG96"/>
  <c r="AF96"/>
  <c r="AE96"/>
  <c r="AD96"/>
  <c r="AI95"/>
  <c r="AH95"/>
  <c r="AG95"/>
  <c r="AF95"/>
  <c r="AE95"/>
  <c r="AD95"/>
  <c r="AI94"/>
  <c r="AH94"/>
  <c r="AG94"/>
  <c r="AF94"/>
  <c r="AE94"/>
  <c r="AD94"/>
  <c r="AI93"/>
  <c r="AH93"/>
  <c r="AG93"/>
  <c r="AF93"/>
  <c r="AE93"/>
  <c r="AD93"/>
  <c r="AI92"/>
  <c r="AH92"/>
  <c r="AG92"/>
  <c r="AF92"/>
  <c r="AE92"/>
  <c r="AD92"/>
  <c r="AI91"/>
  <c r="AH91"/>
  <c r="AG91"/>
  <c r="AF91"/>
  <c r="AE91"/>
  <c r="AD91"/>
  <c r="AI90"/>
  <c r="AH90"/>
  <c r="AG90"/>
  <c r="AF90"/>
  <c r="AE90"/>
  <c r="AD90"/>
  <c r="AI89"/>
  <c r="AH89"/>
  <c r="AG89"/>
  <c r="AF89"/>
  <c r="AE89"/>
  <c r="AD89"/>
  <c r="AI88"/>
  <c r="AH88"/>
  <c r="AG88"/>
  <c r="AF88"/>
  <c r="AE88"/>
  <c r="AD88"/>
  <c r="AI87"/>
  <c r="AH87"/>
  <c r="AG87"/>
  <c r="AF87"/>
  <c r="AE87"/>
  <c r="AD87"/>
  <c r="AI86"/>
  <c r="AH86"/>
  <c r="AG86"/>
  <c r="AF86"/>
  <c r="AE86"/>
  <c r="AD86"/>
  <c r="AI85"/>
  <c r="AH85"/>
  <c r="AG85"/>
  <c r="AF85"/>
  <c r="AE85"/>
  <c r="AD85"/>
  <c r="AI84"/>
  <c r="AH84"/>
  <c r="AG84"/>
  <c r="AF84"/>
  <c r="AE84"/>
  <c r="AD84"/>
  <c r="AI83"/>
  <c r="AH83"/>
  <c r="AG83"/>
  <c r="AF83"/>
  <c r="AE83"/>
  <c r="AD83"/>
  <c r="AI82"/>
  <c r="AH82"/>
  <c r="AG82"/>
  <c r="AF82"/>
  <c r="AE82"/>
  <c r="AD82"/>
  <c r="AI81"/>
  <c r="AH81"/>
  <c r="AG81"/>
  <c r="AF81"/>
  <c r="AE81"/>
  <c r="AD81"/>
  <c r="AI80"/>
  <c r="AH80"/>
  <c r="AG80"/>
  <c r="AF80"/>
  <c r="AE80"/>
  <c r="AD80"/>
  <c r="AI79"/>
  <c r="AH79"/>
  <c r="AG79"/>
  <c r="AF79"/>
  <c r="AE79"/>
  <c r="AD79"/>
  <c r="AI78"/>
  <c r="AH78"/>
  <c r="AG78"/>
  <c r="AF78"/>
  <c r="AE78"/>
  <c r="AD78"/>
  <c r="AI77"/>
  <c r="AH77"/>
  <c r="AG77"/>
  <c r="AF77"/>
  <c r="AE77"/>
  <c r="AD77"/>
  <c r="AI76"/>
  <c r="AH76"/>
  <c r="AG76"/>
  <c r="AF76"/>
  <c r="AE76"/>
  <c r="AD76"/>
  <c r="AI75"/>
  <c r="AH75"/>
  <c r="AG75"/>
  <c r="AF75"/>
  <c r="AE75"/>
  <c r="AD75"/>
  <c r="AI74"/>
  <c r="AH74"/>
  <c r="AG74"/>
  <c r="AF74"/>
  <c r="AE74"/>
  <c r="AD74"/>
  <c r="AI73"/>
  <c r="AH73"/>
  <c r="AG73"/>
  <c r="AF73"/>
  <c r="AE73"/>
  <c r="AD73"/>
  <c r="AI72"/>
  <c r="AH72"/>
  <c r="AG72"/>
  <c r="AF72"/>
  <c r="AE72"/>
  <c r="AD72"/>
  <c r="AI71"/>
  <c r="AH71"/>
  <c r="AG71"/>
  <c r="AF71"/>
  <c r="AE71"/>
  <c r="AD71"/>
  <c r="AI70"/>
  <c r="AH70"/>
  <c r="AG70"/>
  <c r="AF70"/>
  <c r="AE70"/>
  <c r="AD70"/>
  <c r="AI69"/>
  <c r="AH69"/>
  <c r="AG69"/>
  <c r="AF69"/>
  <c r="AE69"/>
  <c r="AD69"/>
  <c r="AI68"/>
  <c r="AH68"/>
  <c r="AG68"/>
  <c r="AF68"/>
  <c r="AE68"/>
  <c r="AD68"/>
  <c r="AI67"/>
  <c r="AH67"/>
  <c r="AG67"/>
  <c r="AF67"/>
  <c r="AE67"/>
  <c r="AD67"/>
  <c r="AI66"/>
  <c r="AH66"/>
  <c r="AG66"/>
  <c r="AF66"/>
  <c r="AE66"/>
  <c r="AD66"/>
  <c r="AI65"/>
  <c r="AH65"/>
  <c r="AG65"/>
  <c r="AF65"/>
  <c r="AE65"/>
  <c r="AD65"/>
  <c r="AI64"/>
  <c r="AH64"/>
  <c r="AG64"/>
  <c r="AF64"/>
  <c r="AE64"/>
  <c r="AD64"/>
  <c r="AI63"/>
  <c r="AH63"/>
  <c r="AG63"/>
  <c r="AF63"/>
  <c r="AE63"/>
  <c r="AD63"/>
  <c r="AI62"/>
  <c r="AH62"/>
  <c r="AG62"/>
  <c r="AF62"/>
  <c r="AE62"/>
  <c r="AD62"/>
  <c r="AI61"/>
  <c r="AH61"/>
  <c r="AG61"/>
  <c r="AF61"/>
  <c r="AE61"/>
  <c r="AD61"/>
  <c r="AI60"/>
  <c r="AH60"/>
  <c r="AG60"/>
  <c r="AF60"/>
  <c r="AE60"/>
  <c r="AD60"/>
  <c r="AI59"/>
  <c r="AH59"/>
  <c r="AG59"/>
  <c r="AF59"/>
  <c r="AE59"/>
  <c r="AD59"/>
  <c r="AI58"/>
  <c r="AH58"/>
  <c r="AG58"/>
  <c r="AF58"/>
  <c r="AE58"/>
  <c r="AD58"/>
  <c r="AI57"/>
  <c r="AH57"/>
  <c r="AG57"/>
  <c r="AF57"/>
  <c r="AE57"/>
  <c r="AD57"/>
  <c r="AI56"/>
  <c r="AH56"/>
  <c r="AG56"/>
  <c r="AF56"/>
  <c r="AE56"/>
  <c r="AD56"/>
  <c r="AI55"/>
  <c r="AH55"/>
  <c r="AG55"/>
  <c r="AF55"/>
  <c r="AE55"/>
  <c r="AD55"/>
  <c r="AI54"/>
  <c r="AH54"/>
  <c r="AG54"/>
  <c r="AF54"/>
  <c r="AE54"/>
  <c r="AD54"/>
  <c r="AI53"/>
  <c r="AH53"/>
  <c r="AG53"/>
  <c r="AF53"/>
  <c r="AE53"/>
  <c r="AD53"/>
  <c r="AI52"/>
  <c r="AH52"/>
  <c r="AG52"/>
  <c r="AF52"/>
  <c r="AE52"/>
  <c r="AD52"/>
  <c r="AI51"/>
  <c r="AH51"/>
  <c r="AG51"/>
  <c r="AF51"/>
  <c r="AE51"/>
  <c r="AD51"/>
  <c r="AI50"/>
  <c r="AH50"/>
  <c r="AG50"/>
  <c r="AF50"/>
  <c r="AE50"/>
  <c r="AD50"/>
  <c r="AI49"/>
  <c r="AH49"/>
  <c r="AG49"/>
  <c r="AF49"/>
  <c r="AE49"/>
  <c r="AD49"/>
  <c r="AI48"/>
  <c r="AH48"/>
  <c r="AG48"/>
  <c r="AF48"/>
  <c r="AE48"/>
  <c r="AD48"/>
  <c r="AI47"/>
  <c r="AH47"/>
  <c r="AG47"/>
  <c r="AF47"/>
  <c r="AE47"/>
  <c r="AD47"/>
  <c r="AI46"/>
  <c r="AH46"/>
  <c r="AG46"/>
  <c r="AF46"/>
  <c r="AE46"/>
  <c r="AD46"/>
  <c r="AI45"/>
  <c r="AH45"/>
  <c r="AG45"/>
  <c r="AF45"/>
  <c r="AE45"/>
  <c r="AD45"/>
  <c r="AI44"/>
  <c r="AH44"/>
  <c r="AG44"/>
  <c r="AF44"/>
  <c r="AE44"/>
  <c r="AD44"/>
  <c r="AI43"/>
  <c r="AH43"/>
  <c r="AG43"/>
  <c r="AF43"/>
  <c r="AE43"/>
  <c r="AD43"/>
  <c r="AI42"/>
  <c r="AH42"/>
  <c r="AG42"/>
  <c r="AF42"/>
  <c r="AE42"/>
  <c r="AD42"/>
  <c r="AI41"/>
  <c r="AH41"/>
  <c r="AG41"/>
  <c r="AF41"/>
  <c r="AE41"/>
  <c r="AD41"/>
  <c r="AI40"/>
  <c r="AH40"/>
  <c r="AG40"/>
  <c r="AF40"/>
  <c r="AE40"/>
  <c r="AD40"/>
  <c r="AI39"/>
  <c r="AH39"/>
  <c r="AG39"/>
  <c r="AF39"/>
  <c r="AE39"/>
  <c r="AD39"/>
  <c r="AI38"/>
  <c r="AH38"/>
  <c r="AG38"/>
  <c r="AF38"/>
  <c r="AE38"/>
  <c r="AD38"/>
  <c r="AI37"/>
  <c r="AH37"/>
  <c r="AG37"/>
  <c r="AF37"/>
  <c r="AE37"/>
  <c r="AD37"/>
  <c r="AI36"/>
  <c r="AH36"/>
  <c r="AG36"/>
  <c r="AF36"/>
  <c r="AE36"/>
  <c r="AD36"/>
  <c r="AI35"/>
  <c r="AH35"/>
  <c r="AG35"/>
  <c r="AF35"/>
  <c r="AE35"/>
  <c r="AD35"/>
  <c r="AI34"/>
  <c r="AH34"/>
  <c r="AG34"/>
  <c r="AF34"/>
  <c r="AE34"/>
  <c r="AD34"/>
  <c r="AI33"/>
  <c r="AH33"/>
  <c r="AG33"/>
  <c r="AF33"/>
  <c r="AE33"/>
  <c r="AD33"/>
  <c r="AI32"/>
  <c r="AH32"/>
  <c r="AG32"/>
  <c r="AF32"/>
  <c r="AE32"/>
  <c r="AD32"/>
  <c r="AI31"/>
  <c r="AH31"/>
  <c r="AG31"/>
  <c r="AF31"/>
  <c r="AE31"/>
  <c r="AD31"/>
  <c r="AI30"/>
  <c r="AH30"/>
  <c r="AG30"/>
  <c r="AF30"/>
  <c r="AE30"/>
  <c r="AD30"/>
  <c r="AI29"/>
  <c r="AH29"/>
  <c r="AG29"/>
  <c r="AF29"/>
  <c r="AE29"/>
  <c r="AD29"/>
  <c r="AI28"/>
  <c r="AH28"/>
  <c r="AG28"/>
  <c r="AF28"/>
  <c r="AE28"/>
  <c r="AD28"/>
  <c r="AI27"/>
  <c r="AH27"/>
  <c r="AG27"/>
  <c r="AF27"/>
  <c r="AE27"/>
  <c r="AD27"/>
  <c r="AI26"/>
  <c r="AH26"/>
  <c r="AG26"/>
  <c r="AF26"/>
  <c r="AE26"/>
  <c r="AD26"/>
  <c r="AI25"/>
  <c r="AH25"/>
  <c r="AG25"/>
  <c r="AF25"/>
  <c r="AE25"/>
  <c r="AD25"/>
  <c r="AI24"/>
  <c r="AH24"/>
  <c r="AG24"/>
  <c r="AF24"/>
  <c r="AE24"/>
  <c r="AD24"/>
  <c r="AI23"/>
  <c r="AH23"/>
  <c r="AG23"/>
  <c r="AF23"/>
  <c r="AE23"/>
  <c r="AD23"/>
  <c r="AI22"/>
  <c r="AH22"/>
  <c r="AG22"/>
  <c r="AF22"/>
  <c r="AE22"/>
  <c r="AD22"/>
  <c r="AI21"/>
  <c r="AH21"/>
  <c r="AG21"/>
  <c r="AF21"/>
  <c r="AE21"/>
  <c r="AD21"/>
  <c r="AI20"/>
  <c r="AH20"/>
  <c r="AG20"/>
  <c r="AF20"/>
  <c r="AE20"/>
  <c r="AD20"/>
  <c r="AI19"/>
  <c r="AH19"/>
  <c r="AG19"/>
  <c r="AF19"/>
  <c r="AE19"/>
  <c r="AD19"/>
  <c r="AI18"/>
  <c r="AH18"/>
  <c r="AG18"/>
  <c r="AF18"/>
  <c r="AE18"/>
  <c r="AD18"/>
  <c r="AI17"/>
  <c r="AH17"/>
  <c r="AG17"/>
  <c r="AF17"/>
  <c r="AE17"/>
  <c r="AD17"/>
  <c r="AI16"/>
  <c r="AH16"/>
  <c r="AG16"/>
  <c r="AF16"/>
  <c r="AE16"/>
  <c r="AD16"/>
  <c r="AI15"/>
  <c r="AH15"/>
  <c r="AG15"/>
  <c r="AF15"/>
  <c r="AE15"/>
  <c r="AD15"/>
  <c r="AI14"/>
  <c r="AH14"/>
  <c r="AG14"/>
  <c r="AF14"/>
  <c r="AE14"/>
  <c r="AD14"/>
  <c r="AI13"/>
  <c r="AH13"/>
  <c r="AG13"/>
  <c r="AF13"/>
  <c r="AE13"/>
  <c r="AD13"/>
  <c r="AI12"/>
  <c r="AH12"/>
  <c r="AG12"/>
  <c r="AF12"/>
  <c r="AE12"/>
  <c r="AD12"/>
  <c r="AI11"/>
  <c r="AH11"/>
  <c r="AG11"/>
  <c r="AF11"/>
  <c r="AE11"/>
  <c r="AD11"/>
  <c r="AI10"/>
  <c r="AH10"/>
  <c r="AG10"/>
  <c r="AF10"/>
  <c r="AE10"/>
  <c r="AD10"/>
  <c r="AI9"/>
  <c r="AH9"/>
  <c r="AG9"/>
  <c r="AF9"/>
  <c r="AE9"/>
  <c r="AD9"/>
  <c r="AI8"/>
  <c r="AH8"/>
  <c r="AG8"/>
  <c r="AF8"/>
  <c r="AE8"/>
  <c r="AD8"/>
  <c r="AI7"/>
  <c r="AH7"/>
  <c r="AG7"/>
  <c r="AF7"/>
  <c r="AE7"/>
  <c r="AD7"/>
  <c r="AI141" i="3"/>
  <c r="AH141"/>
  <c r="AG141"/>
  <c r="AF141"/>
  <c r="AE141"/>
  <c r="AD141"/>
  <c r="AI140"/>
  <c r="AH140"/>
  <c r="AG140"/>
  <c r="AF140"/>
  <c r="AE140"/>
  <c r="AD140"/>
  <c r="AI139"/>
  <c r="AH139"/>
  <c r="AG139"/>
  <c r="AF139"/>
  <c r="AE139"/>
  <c r="AD139"/>
  <c r="AI138"/>
  <c r="AH138"/>
  <c r="AG138"/>
  <c r="AF138"/>
  <c r="AE138"/>
  <c r="AD138"/>
  <c r="AI137"/>
  <c r="AH137"/>
  <c r="AG137"/>
  <c r="AF137"/>
  <c r="AE137"/>
  <c r="AD137"/>
  <c r="AI136"/>
  <c r="AH136"/>
  <c r="AG136"/>
  <c r="AF136"/>
  <c r="AE136"/>
  <c r="AD136"/>
  <c r="AI135"/>
  <c r="AH135"/>
  <c r="AG135"/>
  <c r="AF135"/>
  <c r="AE135"/>
  <c r="AD135"/>
  <c r="AI134"/>
  <c r="AH134"/>
  <c r="AG134"/>
  <c r="AF134"/>
  <c r="AE134"/>
  <c r="AD134"/>
  <c r="AI133"/>
  <c r="AH133"/>
  <c r="AG133"/>
  <c r="AF133"/>
  <c r="AE133"/>
  <c r="AD133"/>
  <c r="AI132"/>
  <c r="AH132"/>
  <c r="AG132"/>
  <c r="AF132"/>
  <c r="AE132"/>
  <c r="AD132"/>
  <c r="AI131"/>
  <c r="AH131"/>
  <c r="AG131"/>
  <c r="AF131"/>
  <c r="AE131"/>
  <c r="AD131"/>
  <c r="AI130"/>
  <c r="AH130"/>
  <c r="AG130"/>
  <c r="AF130"/>
  <c r="AE130"/>
  <c r="AD130"/>
  <c r="AI129"/>
  <c r="AH129"/>
  <c r="AG129"/>
  <c r="AF129"/>
  <c r="AE129"/>
  <c r="AD129"/>
  <c r="AI128"/>
  <c r="AH128"/>
  <c r="AG128"/>
  <c r="AF128"/>
  <c r="AE128"/>
  <c r="AD128"/>
  <c r="AI127"/>
  <c r="AH127"/>
  <c r="AG127"/>
  <c r="AF127"/>
  <c r="AE127"/>
  <c r="AD127"/>
  <c r="AI126"/>
  <c r="AH126"/>
  <c r="AG126"/>
  <c r="AF126"/>
  <c r="AE126"/>
  <c r="AD126"/>
  <c r="AI125"/>
  <c r="AH125"/>
  <c r="AG125"/>
  <c r="AF125"/>
  <c r="AE125"/>
  <c r="AD125"/>
  <c r="AI124"/>
  <c r="AH124"/>
  <c r="AG124"/>
  <c r="AF124"/>
  <c r="AE124"/>
  <c r="AD124"/>
  <c r="AI123"/>
  <c r="AH123"/>
  <c r="AG123"/>
  <c r="AF123"/>
  <c r="AE123"/>
  <c r="AD123"/>
  <c r="AI122"/>
  <c r="AH122"/>
  <c r="AG122"/>
  <c r="AF122"/>
  <c r="AE122"/>
  <c r="AD122"/>
  <c r="AI121"/>
  <c r="AH121"/>
  <c r="AG121"/>
  <c r="AF121"/>
  <c r="AE121"/>
  <c r="AD121"/>
  <c r="AI120"/>
  <c r="AH120"/>
  <c r="AG120"/>
  <c r="AF120"/>
  <c r="AE120"/>
  <c r="AD120"/>
  <c r="AI119"/>
  <c r="AH119"/>
  <c r="AG119"/>
  <c r="AF119"/>
  <c r="AE119"/>
  <c r="AD119"/>
  <c r="AI118"/>
  <c r="AH118"/>
  <c r="AG118"/>
  <c r="AF118"/>
  <c r="AE118"/>
  <c r="AD118"/>
  <c r="AI117"/>
  <c r="AH117"/>
  <c r="AG117"/>
  <c r="AF117"/>
  <c r="AE117"/>
  <c r="AD117"/>
  <c r="AI116"/>
  <c r="AH116"/>
  <c r="AG116"/>
  <c r="AF116"/>
  <c r="AE116"/>
  <c r="AD116"/>
  <c r="AI115"/>
  <c r="AH115"/>
  <c r="AG115"/>
  <c r="AF115"/>
  <c r="AE115"/>
  <c r="AD115"/>
  <c r="AI114"/>
  <c r="AH114"/>
  <c r="AG114"/>
  <c r="AF114"/>
  <c r="AE114"/>
  <c r="AD114"/>
  <c r="AI113"/>
  <c r="AH113"/>
  <c r="AG113"/>
  <c r="AF113"/>
  <c r="AE113"/>
  <c r="AD113"/>
  <c r="AI112"/>
  <c r="AH112"/>
  <c r="AG112"/>
  <c r="AF112"/>
  <c r="AE112"/>
  <c r="AD112"/>
  <c r="AI111"/>
  <c r="AH111"/>
  <c r="AG111"/>
  <c r="AF111"/>
  <c r="AE111"/>
  <c r="AD111"/>
  <c r="AI110"/>
  <c r="AH110"/>
  <c r="AG110"/>
  <c r="AF110"/>
  <c r="AE110"/>
  <c r="AD110"/>
  <c r="AI109"/>
  <c r="AH109"/>
  <c r="AG109"/>
  <c r="AF109"/>
  <c r="AE109"/>
  <c r="AD109"/>
  <c r="AI108"/>
  <c r="AH108"/>
  <c r="AG108"/>
  <c r="AF108"/>
  <c r="AE108"/>
  <c r="AD108"/>
  <c r="AI107"/>
  <c r="AH107"/>
  <c r="AG107"/>
  <c r="AF107"/>
  <c r="AE107"/>
  <c r="AD107"/>
  <c r="AI106"/>
  <c r="AH106"/>
  <c r="AG106"/>
  <c r="AF106"/>
  <c r="AE106"/>
  <c r="AD106"/>
  <c r="AI105"/>
  <c r="AH105"/>
  <c r="AG105"/>
  <c r="AF105"/>
  <c r="AE105"/>
  <c r="AD105"/>
  <c r="AI104"/>
  <c r="AH104"/>
  <c r="AG104"/>
  <c r="AF104"/>
  <c r="AE104"/>
  <c r="AD104"/>
  <c r="AI103"/>
  <c r="AH103"/>
  <c r="AG103"/>
  <c r="AF103"/>
  <c r="AE103"/>
  <c r="AD103"/>
  <c r="AI102"/>
  <c r="AH102"/>
  <c r="AG102"/>
  <c r="AF102"/>
  <c r="AE102"/>
  <c r="AD102"/>
  <c r="AI101"/>
  <c r="AH101"/>
  <c r="AG101"/>
  <c r="AF101"/>
  <c r="AE101"/>
  <c r="AD101"/>
  <c r="AI100"/>
  <c r="AH100"/>
  <c r="AG100"/>
  <c r="AF100"/>
  <c r="AE100"/>
  <c r="AD100"/>
  <c r="AI99"/>
  <c r="AH99"/>
  <c r="AG99"/>
  <c r="AF99"/>
  <c r="AE99"/>
  <c r="AD99"/>
  <c r="AI98"/>
  <c r="AH98"/>
  <c r="AG98"/>
  <c r="AF98"/>
  <c r="AE98"/>
  <c r="AD98"/>
  <c r="AI97"/>
  <c r="AH97"/>
  <c r="AG97"/>
  <c r="AF97"/>
  <c r="AE97"/>
  <c r="AD97"/>
  <c r="AI96"/>
  <c r="AH96"/>
  <c r="AG96"/>
  <c r="AF96"/>
  <c r="AE96"/>
  <c r="AD96"/>
  <c r="AI95"/>
  <c r="AH95"/>
  <c r="AG95"/>
  <c r="AF95"/>
  <c r="AE95"/>
  <c r="AD95"/>
  <c r="AI94"/>
  <c r="AH94"/>
  <c r="AG94"/>
  <c r="AF94"/>
  <c r="AE94"/>
  <c r="AD94"/>
  <c r="AI93"/>
  <c r="AH93"/>
  <c r="AG93"/>
  <c r="AF93"/>
  <c r="AE93"/>
  <c r="AD93"/>
  <c r="AI92"/>
  <c r="AH92"/>
  <c r="AG92"/>
  <c r="AF92"/>
  <c r="AE92"/>
  <c r="AD92"/>
  <c r="AI91"/>
  <c r="AH91"/>
  <c r="AG91"/>
  <c r="AF91"/>
  <c r="AE91"/>
  <c r="AD91"/>
  <c r="AI90"/>
  <c r="AH90"/>
  <c r="AG90"/>
  <c r="AF90"/>
  <c r="AE90"/>
  <c r="AD90"/>
  <c r="AI89"/>
  <c r="AH89"/>
  <c r="AG89"/>
  <c r="AF89"/>
  <c r="AE89"/>
  <c r="AD89"/>
  <c r="AI88"/>
  <c r="AH88"/>
  <c r="AG88"/>
  <c r="AF88"/>
  <c r="AE88"/>
  <c r="AD88"/>
  <c r="AI87"/>
  <c r="AH87"/>
  <c r="AG87"/>
  <c r="AF87"/>
  <c r="AE87"/>
  <c r="AD87"/>
  <c r="AI86"/>
  <c r="AH86"/>
  <c r="AG86"/>
  <c r="AF86"/>
  <c r="AE86"/>
  <c r="AD86"/>
  <c r="AI85"/>
  <c r="AH85"/>
  <c r="AG85"/>
  <c r="AF85"/>
  <c r="AE85"/>
  <c r="AD85"/>
  <c r="AI84"/>
  <c r="AH84"/>
  <c r="AG84"/>
  <c r="AF84"/>
  <c r="AE84"/>
  <c r="AD84"/>
  <c r="AI83"/>
  <c r="AH83"/>
  <c r="AG83"/>
  <c r="AF83"/>
  <c r="AE83"/>
  <c r="AD83"/>
  <c r="AI82"/>
  <c r="AH82"/>
  <c r="AG82"/>
  <c r="AF82"/>
  <c r="AE82"/>
  <c r="AD82"/>
  <c r="AI81"/>
  <c r="AH81"/>
  <c r="AG81"/>
  <c r="AF81"/>
  <c r="AE81"/>
  <c r="AD81"/>
  <c r="AI80"/>
  <c r="AH80"/>
  <c r="AG80"/>
  <c r="AF80"/>
  <c r="AE80"/>
  <c r="AD80"/>
  <c r="AI79"/>
  <c r="AH79"/>
  <c r="AG79"/>
  <c r="AF79"/>
  <c r="AE79"/>
  <c r="AD79"/>
  <c r="AI78"/>
  <c r="AH78"/>
  <c r="AG78"/>
  <c r="AF78"/>
  <c r="AE78"/>
  <c r="AD78"/>
  <c r="AI77"/>
  <c r="AH77"/>
  <c r="AG77"/>
  <c r="AF77"/>
  <c r="AE77"/>
  <c r="AD77"/>
  <c r="AI76"/>
  <c r="AH76"/>
  <c r="AG76"/>
  <c r="AF76"/>
  <c r="AE76"/>
  <c r="AD76"/>
  <c r="AI75"/>
  <c r="AH75"/>
  <c r="AG75"/>
  <c r="AF75"/>
  <c r="AE75"/>
  <c r="AD75"/>
  <c r="AI74"/>
  <c r="AH74"/>
  <c r="AG74"/>
  <c r="AF74"/>
  <c r="AE74"/>
  <c r="AD74"/>
  <c r="AI73"/>
  <c r="AH73"/>
  <c r="AG73"/>
  <c r="AF73"/>
  <c r="AE73"/>
  <c r="AD73"/>
  <c r="AI72"/>
  <c r="AH72"/>
  <c r="AG72"/>
  <c r="AF72"/>
  <c r="AE72"/>
  <c r="AD72"/>
  <c r="AI71"/>
  <c r="AH71"/>
  <c r="AG71"/>
  <c r="AF71"/>
  <c r="AE71"/>
  <c r="AD71"/>
  <c r="AI70"/>
  <c r="AH70"/>
  <c r="AG70"/>
  <c r="AF70"/>
  <c r="AE70"/>
  <c r="AD70"/>
  <c r="AI69"/>
  <c r="AH69"/>
  <c r="AG69"/>
  <c r="AF69"/>
  <c r="AE69"/>
  <c r="AD69"/>
  <c r="AI68"/>
  <c r="AH68"/>
  <c r="AG68"/>
  <c r="AF68"/>
  <c r="AE68"/>
  <c r="AD68"/>
  <c r="AI67"/>
  <c r="AH67"/>
  <c r="AG67"/>
  <c r="AF67"/>
  <c r="AE67"/>
  <c r="AD67"/>
  <c r="AI66"/>
  <c r="AH66"/>
  <c r="AG66"/>
  <c r="AF66"/>
  <c r="AE66"/>
  <c r="AD66"/>
  <c r="AI65"/>
  <c r="AH65"/>
  <c r="AG65"/>
  <c r="AF65"/>
  <c r="AE65"/>
  <c r="AD65"/>
  <c r="AI64"/>
  <c r="AH64"/>
  <c r="AG64"/>
  <c r="AF64"/>
  <c r="AE64"/>
  <c r="AD64"/>
  <c r="AI63"/>
  <c r="AH63"/>
  <c r="AG63"/>
  <c r="AF63"/>
  <c r="AE63"/>
  <c r="AD63"/>
  <c r="AI62"/>
  <c r="AH62"/>
  <c r="AG62"/>
  <c r="AF62"/>
  <c r="AE62"/>
  <c r="AD62"/>
  <c r="AI61"/>
  <c r="AH61"/>
  <c r="AG61"/>
  <c r="AF61"/>
  <c r="AE61"/>
  <c r="AD61"/>
  <c r="AI60"/>
  <c r="AH60"/>
  <c r="AG60"/>
  <c r="AF60"/>
  <c r="AE60"/>
  <c r="AD60"/>
  <c r="AI59"/>
  <c r="AH59"/>
  <c r="AG59"/>
  <c r="AF59"/>
  <c r="AE59"/>
  <c r="AD59"/>
  <c r="AI58"/>
  <c r="AH58"/>
  <c r="AG58"/>
  <c r="AF58"/>
  <c r="AE58"/>
  <c r="AD58"/>
  <c r="AI57"/>
  <c r="AH57"/>
  <c r="AG57"/>
  <c r="AF57"/>
  <c r="AE57"/>
  <c r="AD57"/>
  <c r="AI56"/>
  <c r="AH56"/>
  <c r="AG56"/>
  <c r="AF56"/>
  <c r="AE56"/>
  <c r="AD56"/>
  <c r="AI55"/>
  <c r="AH55"/>
  <c r="AG55"/>
  <c r="AF55"/>
  <c r="AE55"/>
  <c r="AD55"/>
  <c r="AI54"/>
  <c r="AH54"/>
  <c r="AG54"/>
  <c r="AF54"/>
  <c r="AE54"/>
  <c r="AD54"/>
  <c r="AI53"/>
  <c r="AH53"/>
  <c r="AG53"/>
  <c r="AF53"/>
  <c r="AE53"/>
  <c r="AD53"/>
  <c r="AI52"/>
  <c r="AH52"/>
  <c r="AG52"/>
  <c r="AF52"/>
  <c r="AE52"/>
  <c r="AD52"/>
  <c r="AI51"/>
  <c r="AH51"/>
  <c r="AG51"/>
  <c r="AF51"/>
  <c r="AE51"/>
  <c r="AD51"/>
  <c r="AI50"/>
  <c r="AH50"/>
  <c r="AG50"/>
  <c r="AF50"/>
  <c r="AE50"/>
  <c r="AD50"/>
  <c r="AI49"/>
  <c r="AH49"/>
  <c r="AG49"/>
  <c r="AF49"/>
  <c r="AE49"/>
  <c r="AD49"/>
  <c r="AI48"/>
  <c r="AH48"/>
  <c r="AG48"/>
  <c r="AF48"/>
  <c r="AE48"/>
  <c r="AD48"/>
  <c r="AI47"/>
  <c r="AH47"/>
  <c r="AG47"/>
  <c r="AF47"/>
  <c r="AE47"/>
  <c r="AD47"/>
  <c r="AI46"/>
  <c r="AH46"/>
  <c r="AG46"/>
  <c r="AF46"/>
  <c r="AE46"/>
  <c r="AD46"/>
  <c r="AI45"/>
  <c r="AH45"/>
  <c r="AG45"/>
  <c r="AF45"/>
  <c r="AE45"/>
  <c r="AD45"/>
  <c r="AI44"/>
  <c r="AH44"/>
  <c r="AG44"/>
  <c r="AF44"/>
  <c r="AE44"/>
  <c r="AD44"/>
  <c r="AI43"/>
  <c r="AH43"/>
  <c r="AG43"/>
  <c r="AF43"/>
  <c r="AE43"/>
  <c r="AD43"/>
  <c r="AI42"/>
  <c r="AH42"/>
  <c r="AG42"/>
  <c r="AF42"/>
  <c r="AE42"/>
  <c r="AD42"/>
  <c r="AI41"/>
  <c r="AH41"/>
  <c r="AG41"/>
  <c r="AF41"/>
  <c r="AE41"/>
  <c r="AD41"/>
  <c r="AI40"/>
  <c r="AH40"/>
  <c r="AG40"/>
  <c r="AF40"/>
  <c r="AE40"/>
  <c r="AD40"/>
  <c r="AI39"/>
  <c r="AH39"/>
  <c r="AG39"/>
  <c r="AF39"/>
  <c r="AE39"/>
  <c r="AD39"/>
  <c r="AI38"/>
  <c r="AH38"/>
  <c r="AG38"/>
  <c r="AF38"/>
  <c r="AE38"/>
  <c r="AD38"/>
  <c r="AI37"/>
  <c r="AH37"/>
  <c r="AG37"/>
  <c r="AF37"/>
  <c r="AE37"/>
  <c r="AD37"/>
  <c r="AI36"/>
  <c r="AH36"/>
  <c r="AG36"/>
  <c r="AF36"/>
  <c r="AE36"/>
  <c r="AD36"/>
  <c r="AI35"/>
  <c r="AH35"/>
  <c r="AG35"/>
  <c r="AF35"/>
  <c r="AE35"/>
  <c r="AD35"/>
  <c r="AI34"/>
  <c r="AH34"/>
  <c r="AG34"/>
  <c r="AF34"/>
  <c r="AE34"/>
  <c r="AD34"/>
  <c r="AI33"/>
  <c r="AH33"/>
  <c r="AG33"/>
  <c r="AF33"/>
  <c r="AE33"/>
  <c r="AD33"/>
  <c r="AI32"/>
  <c r="AH32"/>
  <c r="AG32"/>
  <c r="AF32"/>
  <c r="AE32"/>
  <c r="AD32"/>
  <c r="AI31"/>
  <c r="AH31"/>
  <c r="AG31"/>
  <c r="AF31"/>
  <c r="AE31"/>
  <c r="AD31"/>
  <c r="AI30"/>
  <c r="AH30"/>
  <c r="AG30"/>
  <c r="AF30"/>
  <c r="AE30"/>
  <c r="AD30"/>
  <c r="AI29"/>
  <c r="AH29"/>
  <c r="AG29"/>
  <c r="AF29"/>
  <c r="AE29"/>
  <c r="AD29"/>
  <c r="AI28"/>
  <c r="AH28"/>
  <c r="AG28"/>
  <c r="AF28"/>
  <c r="AE28"/>
  <c r="AD28"/>
  <c r="AI27"/>
  <c r="AH27"/>
  <c r="AG27"/>
  <c r="AF27"/>
  <c r="AE27"/>
  <c r="AD27"/>
  <c r="AI26"/>
  <c r="AH26"/>
  <c r="AG26"/>
  <c r="AF26"/>
  <c r="AE26"/>
  <c r="AD26"/>
  <c r="AI25"/>
  <c r="AH25"/>
  <c r="AG25"/>
  <c r="AF25"/>
  <c r="AE25"/>
  <c r="AD25"/>
  <c r="AI24"/>
  <c r="AH24"/>
  <c r="AG24"/>
  <c r="AF24"/>
  <c r="AE24"/>
  <c r="AD24"/>
  <c r="AI23"/>
  <c r="AH23"/>
  <c r="AG23"/>
  <c r="AF23"/>
  <c r="AE23"/>
  <c r="AD23"/>
  <c r="AI22"/>
  <c r="AH22"/>
  <c r="AG22"/>
  <c r="AF22"/>
  <c r="AE22"/>
  <c r="AD22"/>
  <c r="AI21"/>
  <c r="AH21"/>
  <c r="AG21"/>
  <c r="AF21"/>
  <c r="AE21"/>
  <c r="AD21"/>
  <c r="AI20"/>
  <c r="AH20"/>
  <c r="AG20"/>
  <c r="AF20"/>
  <c r="AE20"/>
  <c r="AD20"/>
  <c r="AI19"/>
  <c r="AH19"/>
  <c r="AG19"/>
  <c r="AF19"/>
  <c r="AE19"/>
  <c r="AD19"/>
  <c r="AI18"/>
  <c r="AH18"/>
  <c r="AG18"/>
  <c r="AF18"/>
  <c r="AE18"/>
  <c r="AD18"/>
  <c r="AI17"/>
  <c r="AH17"/>
  <c r="AG17"/>
  <c r="AF17"/>
  <c r="AE17"/>
  <c r="AD17"/>
  <c r="AI16"/>
  <c r="AH16"/>
  <c r="AG16"/>
  <c r="AF16"/>
  <c r="AE16"/>
  <c r="AD16"/>
  <c r="AI15"/>
  <c r="AH15"/>
  <c r="AG15"/>
  <c r="AF15"/>
  <c r="AE15"/>
  <c r="AD15"/>
  <c r="AI14"/>
  <c r="AH14"/>
  <c r="AG14"/>
  <c r="AF14"/>
  <c r="AE14"/>
  <c r="AD14"/>
  <c r="AI13"/>
  <c r="AH13"/>
  <c r="AG13"/>
  <c r="AF13"/>
  <c r="AE13"/>
  <c r="AD13"/>
  <c r="AI12"/>
  <c r="AH12"/>
  <c r="AG12"/>
  <c r="AF12"/>
  <c r="AE12"/>
  <c r="AD12"/>
  <c r="AI11"/>
  <c r="AH11"/>
  <c r="AG11"/>
  <c r="AF11"/>
  <c r="AE11"/>
  <c r="AD11"/>
  <c r="AI10"/>
  <c r="AH10"/>
  <c r="AG10"/>
  <c r="AF10"/>
  <c r="AE10"/>
  <c r="AD10"/>
  <c r="AI9"/>
  <c r="AH9"/>
  <c r="AG9"/>
  <c r="AF9"/>
  <c r="AE9"/>
  <c r="AD9"/>
  <c r="AI8"/>
  <c r="AH8"/>
  <c r="AG8"/>
  <c r="AF8"/>
  <c r="AE8"/>
  <c r="AD8"/>
  <c r="AI7"/>
  <c r="AH7"/>
  <c r="AG7"/>
  <c r="AF7"/>
  <c r="AE7"/>
  <c r="AD7"/>
  <c r="AI141" i="2"/>
  <c r="AH141"/>
  <c r="AG141"/>
  <c r="AF141"/>
  <c r="AE141"/>
  <c r="AD141"/>
  <c r="AI140"/>
  <c r="AH140"/>
  <c r="AG140"/>
  <c r="AF140"/>
  <c r="AE140"/>
  <c r="AD140"/>
  <c r="AI139"/>
  <c r="AH139"/>
  <c r="AG139"/>
  <c r="AF139"/>
  <c r="AE139"/>
  <c r="AD139"/>
  <c r="AI138"/>
  <c r="AH138"/>
  <c r="AG138"/>
  <c r="AF138"/>
  <c r="AE138"/>
  <c r="AD138"/>
  <c r="AI137"/>
  <c r="AH137"/>
  <c r="AG137"/>
  <c r="AF137"/>
  <c r="AE137"/>
  <c r="AD137"/>
  <c r="AI136"/>
  <c r="AH136"/>
  <c r="AG136"/>
  <c r="AF136"/>
  <c r="AE136"/>
  <c r="AD136"/>
  <c r="AI135"/>
  <c r="AH135"/>
  <c r="AG135"/>
  <c r="AF135"/>
  <c r="AE135"/>
  <c r="AD135"/>
  <c r="AI134"/>
  <c r="AH134"/>
  <c r="AG134"/>
  <c r="AF134"/>
  <c r="AE134"/>
  <c r="AD134"/>
  <c r="AI133"/>
  <c r="AH133"/>
  <c r="AG133"/>
  <c r="AF133"/>
  <c r="AE133"/>
  <c r="AD133"/>
  <c r="AI132"/>
  <c r="AH132"/>
  <c r="AG132"/>
  <c r="AF132"/>
  <c r="AE132"/>
  <c r="AD132"/>
  <c r="AI131"/>
  <c r="AH131"/>
  <c r="AG131"/>
  <c r="AF131"/>
  <c r="AE131"/>
  <c r="AD131"/>
  <c r="AI130"/>
  <c r="AH130"/>
  <c r="AG130"/>
  <c r="AF130"/>
  <c r="AE130"/>
  <c r="AD130"/>
  <c r="AI129"/>
  <c r="AH129"/>
  <c r="AG129"/>
  <c r="AF129"/>
  <c r="AE129"/>
  <c r="AD129"/>
  <c r="AI128"/>
  <c r="AH128"/>
  <c r="AG128"/>
  <c r="AF128"/>
  <c r="AE128"/>
  <c r="AD128"/>
  <c r="AI127"/>
  <c r="AH127"/>
  <c r="AG127"/>
  <c r="AF127"/>
  <c r="AE127"/>
  <c r="AD127"/>
  <c r="AI126"/>
  <c r="AH126"/>
  <c r="AG126"/>
  <c r="AF126"/>
  <c r="AE126"/>
  <c r="AD126"/>
  <c r="AI125"/>
  <c r="AH125"/>
  <c r="AG125"/>
  <c r="AF125"/>
  <c r="AE125"/>
  <c r="AD125"/>
  <c r="AI124"/>
  <c r="AH124"/>
  <c r="AG124"/>
  <c r="AF124"/>
  <c r="AE124"/>
  <c r="AD124"/>
  <c r="AI123"/>
  <c r="AH123"/>
  <c r="AG123"/>
  <c r="AF123"/>
  <c r="AE123"/>
  <c r="AD123"/>
  <c r="AI122"/>
  <c r="AH122"/>
  <c r="AG122"/>
  <c r="AF122"/>
  <c r="AE122"/>
  <c r="AD122"/>
  <c r="AI121"/>
  <c r="AH121"/>
  <c r="AG121"/>
  <c r="AF121"/>
  <c r="AE121"/>
  <c r="AD121"/>
  <c r="AI120"/>
  <c r="AH120"/>
  <c r="AG120"/>
  <c r="AF120"/>
  <c r="AE120"/>
  <c r="AD120"/>
  <c r="AI119"/>
  <c r="AH119"/>
  <c r="AG119"/>
  <c r="AF119"/>
  <c r="AE119"/>
  <c r="AD119"/>
  <c r="AI118"/>
  <c r="AH118"/>
  <c r="AG118"/>
  <c r="AF118"/>
  <c r="AE118"/>
  <c r="AD118"/>
  <c r="AI117"/>
  <c r="AH117"/>
  <c r="AG117"/>
  <c r="AF117"/>
  <c r="AE117"/>
  <c r="AD117"/>
  <c r="AI116"/>
  <c r="AH116"/>
  <c r="AG116"/>
  <c r="AF116"/>
  <c r="AE116"/>
  <c r="AD116"/>
  <c r="AI115"/>
  <c r="AH115"/>
  <c r="AG115"/>
  <c r="AF115"/>
  <c r="AE115"/>
  <c r="AD115"/>
  <c r="AI114"/>
  <c r="AH114"/>
  <c r="AG114"/>
  <c r="AF114"/>
  <c r="AE114"/>
  <c r="AD114"/>
  <c r="AI113"/>
  <c r="AH113"/>
  <c r="AG113"/>
  <c r="AF113"/>
  <c r="AE113"/>
  <c r="AD113"/>
  <c r="AI112"/>
  <c r="AH112"/>
  <c r="AG112"/>
  <c r="AF112"/>
  <c r="AE112"/>
  <c r="AD112"/>
  <c r="AI111"/>
  <c r="AH111"/>
  <c r="AG111"/>
  <c r="AF111"/>
  <c r="AE111"/>
  <c r="AD111"/>
  <c r="AI110"/>
  <c r="AH110"/>
  <c r="AG110"/>
  <c r="AF110"/>
  <c r="AE110"/>
  <c r="AD110"/>
  <c r="AI109"/>
  <c r="AH109"/>
  <c r="AG109"/>
  <c r="AF109"/>
  <c r="AE109"/>
  <c r="AD109"/>
  <c r="AI108"/>
  <c r="AH108"/>
  <c r="AG108"/>
  <c r="AF108"/>
  <c r="AE108"/>
  <c r="AD108"/>
  <c r="AI107"/>
  <c r="AH107"/>
  <c r="AG107"/>
  <c r="AF107"/>
  <c r="AE107"/>
  <c r="AD107"/>
  <c r="AI106"/>
  <c r="AH106"/>
  <c r="AG106"/>
  <c r="AF106"/>
  <c r="AE106"/>
  <c r="AD106"/>
  <c r="AI105"/>
  <c r="AH105"/>
  <c r="AG105"/>
  <c r="AF105"/>
  <c r="AE105"/>
  <c r="AD105"/>
  <c r="AI104"/>
  <c r="AH104"/>
  <c r="AG104"/>
  <c r="AF104"/>
  <c r="AE104"/>
  <c r="AD104"/>
  <c r="AI103"/>
  <c r="AH103"/>
  <c r="AG103"/>
  <c r="AF103"/>
  <c r="AE103"/>
  <c r="AD103"/>
  <c r="AI102"/>
  <c r="AH102"/>
  <c r="AG102"/>
  <c r="AF102"/>
  <c r="AE102"/>
  <c r="AD102"/>
  <c r="AI101"/>
  <c r="AH101"/>
  <c r="AG101"/>
  <c r="AF101"/>
  <c r="AE101"/>
  <c r="AD101"/>
  <c r="AI100"/>
  <c r="AH100"/>
  <c r="AG100"/>
  <c r="AF100"/>
  <c r="AE100"/>
  <c r="AD100"/>
  <c r="AI99"/>
  <c r="AH99"/>
  <c r="AG99"/>
  <c r="AF99"/>
  <c r="AE99"/>
  <c r="AD99"/>
  <c r="AI98"/>
  <c r="AH98"/>
  <c r="AG98"/>
  <c r="AF98"/>
  <c r="AE98"/>
  <c r="AD98"/>
  <c r="AI97"/>
  <c r="AH97"/>
  <c r="AG97"/>
  <c r="AF97"/>
  <c r="AE97"/>
  <c r="AD97"/>
  <c r="AI96"/>
  <c r="AH96"/>
  <c r="AG96"/>
  <c r="AF96"/>
  <c r="AE96"/>
  <c r="AD96"/>
  <c r="AI95"/>
  <c r="AH95"/>
  <c r="AG95"/>
  <c r="AF95"/>
  <c r="AE95"/>
  <c r="AD95"/>
  <c r="AI94"/>
  <c r="AH94"/>
  <c r="AG94"/>
  <c r="AF94"/>
  <c r="AE94"/>
  <c r="AD94"/>
  <c r="AI93"/>
  <c r="AH93"/>
  <c r="AG93"/>
  <c r="AF93"/>
  <c r="AE93"/>
  <c r="AD93"/>
  <c r="AI92"/>
  <c r="AH92"/>
  <c r="AG92"/>
  <c r="AF92"/>
  <c r="AE92"/>
  <c r="AD92"/>
  <c r="AI91"/>
  <c r="AH91"/>
  <c r="AG91"/>
  <c r="AF91"/>
  <c r="AE91"/>
  <c r="AD91"/>
  <c r="AI90"/>
  <c r="AH90"/>
  <c r="AG90"/>
  <c r="AF90"/>
  <c r="AE90"/>
  <c r="AD90"/>
  <c r="AI89"/>
  <c r="AH89"/>
  <c r="AG89"/>
  <c r="AF89"/>
  <c r="AE89"/>
  <c r="AD89"/>
  <c r="AI88"/>
  <c r="AH88"/>
  <c r="AG88"/>
  <c r="AF88"/>
  <c r="AE88"/>
  <c r="AD88"/>
  <c r="AI87"/>
  <c r="AH87"/>
  <c r="AG87"/>
  <c r="AF87"/>
  <c r="AE87"/>
  <c r="AD87"/>
  <c r="AI86"/>
  <c r="AH86"/>
  <c r="AG86"/>
  <c r="AF86"/>
  <c r="AE86"/>
  <c r="AD86"/>
  <c r="AI85"/>
  <c r="AH85"/>
  <c r="AG85"/>
  <c r="AF85"/>
  <c r="AE85"/>
  <c r="AD85"/>
  <c r="AI84"/>
  <c r="AH84"/>
  <c r="AG84"/>
  <c r="AF84"/>
  <c r="AE84"/>
  <c r="AD84"/>
  <c r="AI83"/>
  <c r="AH83"/>
  <c r="AG83"/>
  <c r="AF83"/>
  <c r="AE83"/>
  <c r="AD83"/>
  <c r="AI82"/>
  <c r="AH82"/>
  <c r="AG82"/>
  <c r="AF82"/>
  <c r="AE82"/>
  <c r="AD82"/>
  <c r="AI81"/>
  <c r="AH81"/>
  <c r="AG81"/>
  <c r="AF81"/>
  <c r="AE81"/>
  <c r="AD81"/>
  <c r="AI80"/>
  <c r="AH80"/>
  <c r="AG80"/>
  <c r="AF80"/>
  <c r="AE80"/>
  <c r="AD80"/>
  <c r="AI79"/>
  <c r="AH79"/>
  <c r="AG79"/>
  <c r="AF79"/>
  <c r="AE79"/>
  <c r="AD79"/>
  <c r="AI78"/>
  <c r="AH78"/>
  <c r="AG78"/>
  <c r="AF78"/>
  <c r="AE78"/>
  <c r="AD78"/>
  <c r="AI77"/>
  <c r="AH77"/>
  <c r="AG77"/>
  <c r="AF77"/>
  <c r="AE77"/>
  <c r="AD77"/>
  <c r="AI76"/>
  <c r="AH76"/>
  <c r="AG76"/>
  <c r="AF76"/>
  <c r="AE76"/>
  <c r="AD76"/>
  <c r="AI75"/>
  <c r="AH75"/>
  <c r="AG75"/>
  <c r="AF75"/>
  <c r="AE75"/>
  <c r="AD75"/>
  <c r="AI74"/>
  <c r="AH74"/>
  <c r="AG74"/>
  <c r="AF74"/>
  <c r="AE74"/>
  <c r="AD74"/>
  <c r="AI73"/>
  <c r="AH73"/>
  <c r="AG73"/>
  <c r="AF73"/>
  <c r="AE73"/>
  <c r="AD73"/>
  <c r="AI72"/>
  <c r="AH72"/>
  <c r="AG72"/>
  <c r="AF72"/>
  <c r="AE72"/>
  <c r="AD72"/>
  <c r="AI71"/>
  <c r="AH71"/>
  <c r="AG71"/>
  <c r="AF71"/>
  <c r="AE71"/>
  <c r="AD71"/>
  <c r="AI70"/>
  <c r="AH70"/>
  <c r="AG70"/>
  <c r="AF70"/>
  <c r="AE70"/>
  <c r="AD70"/>
  <c r="AI69"/>
  <c r="AH69"/>
  <c r="AG69"/>
  <c r="AF69"/>
  <c r="AE69"/>
  <c r="AD69"/>
  <c r="AI68"/>
  <c r="AH68"/>
  <c r="AG68"/>
  <c r="AF68"/>
  <c r="AE68"/>
  <c r="AD68"/>
  <c r="AI67"/>
  <c r="AH67"/>
  <c r="AG67"/>
  <c r="AF67"/>
  <c r="AE67"/>
  <c r="AD67"/>
  <c r="AI66"/>
  <c r="AH66"/>
  <c r="AG66"/>
  <c r="AF66"/>
  <c r="AE66"/>
  <c r="AD66"/>
  <c r="AI65"/>
  <c r="AH65"/>
  <c r="AG65"/>
  <c r="AF65"/>
  <c r="AE65"/>
  <c r="AD65"/>
  <c r="AI64"/>
  <c r="AH64"/>
  <c r="AG64"/>
  <c r="AF64"/>
  <c r="AE64"/>
  <c r="AD64"/>
  <c r="AI63"/>
  <c r="AH63"/>
  <c r="AG63"/>
  <c r="AF63"/>
  <c r="AE63"/>
  <c r="AD63"/>
  <c r="AI62"/>
  <c r="AH62"/>
  <c r="AG62"/>
  <c r="AF62"/>
  <c r="AE62"/>
  <c r="AD62"/>
  <c r="AI61"/>
  <c r="AH61"/>
  <c r="AG61"/>
  <c r="AF61"/>
  <c r="AE61"/>
  <c r="AD61"/>
  <c r="AI60"/>
  <c r="AH60"/>
  <c r="AG60"/>
  <c r="AF60"/>
  <c r="AE60"/>
  <c r="AD60"/>
  <c r="AI59"/>
  <c r="AH59"/>
  <c r="AG59"/>
  <c r="AF59"/>
  <c r="AE59"/>
  <c r="AD59"/>
  <c r="AI58"/>
  <c r="AH58"/>
  <c r="AG58"/>
  <c r="AF58"/>
  <c r="AE58"/>
  <c r="AD58"/>
  <c r="AI57"/>
  <c r="AH57"/>
  <c r="AG57"/>
  <c r="AF57"/>
  <c r="AE57"/>
  <c r="AD57"/>
  <c r="AI56"/>
  <c r="AH56"/>
  <c r="AG56"/>
  <c r="AF56"/>
  <c r="AE56"/>
  <c r="AD56"/>
  <c r="AI55"/>
  <c r="AH55"/>
  <c r="AG55"/>
  <c r="AF55"/>
  <c r="AE55"/>
  <c r="AD55"/>
  <c r="AI54"/>
  <c r="AH54"/>
  <c r="AG54"/>
  <c r="AF54"/>
  <c r="AE54"/>
  <c r="AD54"/>
  <c r="AI53"/>
  <c r="AH53"/>
  <c r="AG53"/>
  <c r="AF53"/>
  <c r="AE53"/>
  <c r="AD53"/>
  <c r="AI52"/>
  <c r="AH52"/>
  <c r="AG52"/>
  <c r="AF52"/>
  <c r="AE52"/>
  <c r="AD52"/>
  <c r="AI51"/>
  <c r="AH51"/>
  <c r="AG51"/>
  <c r="AF51"/>
  <c r="AE51"/>
  <c r="AD51"/>
  <c r="AI50"/>
  <c r="AH50"/>
  <c r="AG50"/>
  <c r="AF50"/>
  <c r="AE50"/>
  <c r="AD50"/>
  <c r="AI49"/>
  <c r="AH49"/>
  <c r="AG49"/>
  <c r="AF49"/>
  <c r="AE49"/>
  <c r="AD49"/>
  <c r="AI48"/>
  <c r="AH48"/>
  <c r="AG48"/>
  <c r="AF48"/>
  <c r="AE48"/>
  <c r="AD48"/>
  <c r="AI47"/>
  <c r="AH47"/>
  <c r="AG47"/>
  <c r="AF47"/>
  <c r="AE47"/>
  <c r="AD47"/>
  <c r="AI46"/>
  <c r="AH46"/>
  <c r="AG46"/>
  <c r="AF46"/>
  <c r="AE46"/>
  <c r="AD46"/>
  <c r="AI45"/>
  <c r="AH45"/>
  <c r="AG45"/>
  <c r="AF45"/>
  <c r="AE45"/>
  <c r="AD45"/>
  <c r="AI44"/>
  <c r="AH44"/>
  <c r="AG44"/>
  <c r="AF44"/>
  <c r="AE44"/>
  <c r="AD44"/>
  <c r="AI43"/>
  <c r="AH43"/>
  <c r="AG43"/>
  <c r="AF43"/>
  <c r="AE43"/>
  <c r="AD43"/>
  <c r="AI42"/>
  <c r="AH42"/>
  <c r="AG42"/>
  <c r="AF42"/>
  <c r="AE42"/>
  <c r="AD42"/>
  <c r="AI41"/>
  <c r="AH41"/>
  <c r="AG41"/>
  <c r="AF41"/>
  <c r="AE41"/>
  <c r="AD41"/>
  <c r="AI40"/>
  <c r="AH40"/>
  <c r="AG40"/>
  <c r="AF40"/>
  <c r="AE40"/>
  <c r="AD40"/>
  <c r="AI39"/>
  <c r="AH39"/>
  <c r="AG39"/>
  <c r="AF39"/>
  <c r="AE39"/>
  <c r="AD39"/>
  <c r="AI38"/>
  <c r="AH38"/>
  <c r="AG38"/>
  <c r="AF38"/>
  <c r="AE38"/>
  <c r="AD38"/>
  <c r="AI37"/>
  <c r="AH37"/>
  <c r="AG37"/>
  <c r="AF37"/>
  <c r="AE37"/>
  <c r="AD37"/>
  <c r="AI36"/>
  <c r="AH36"/>
  <c r="AG36"/>
  <c r="AF36"/>
  <c r="AE36"/>
  <c r="AD36"/>
  <c r="AI35"/>
  <c r="AH35"/>
  <c r="AG35"/>
  <c r="AF35"/>
  <c r="AE35"/>
  <c r="AD35"/>
  <c r="AI34"/>
  <c r="AH34"/>
  <c r="AG34"/>
  <c r="AF34"/>
  <c r="AE34"/>
  <c r="AD34"/>
  <c r="AI33"/>
  <c r="AH33"/>
  <c r="AG33"/>
  <c r="AF33"/>
  <c r="AE33"/>
  <c r="AD33"/>
  <c r="AI32"/>
  <c r="AH32"/>
  <c r="AG32"/>
  <c r="AF32"/>
  <c r="AE32"/>
  <c r="AD32"/>
  <c r="AI31"/>
  <c r="AH31"/>
  <c r="AG31"/>
  <c r="AF31"/>
  <c r="AE31"/>
  <c r="AD31"/>
  <c r="AI30"/>
  <c r="AH30"/>
  <c r="AG30"/>
  <c r="AF30"/>
  <c r="AE30"/>
  <c r="AD30"/>
  <c r="AI29"/>
  <c r="AH29"/>
  <c r="AG29"/>
  <c r="AF29"/>
  <c r="AE29"/>
  <c r="AD29"/>
  <c r="AI28"/>
  <c r="AH28"/>
  <c r="AG28"/>
  <c r="AF28"/>
  <c r="AE28"/>
  <c r="AD28"/>
  <c r="AI27"/>
  <c r="AH27"/>
  <c r="AG27"/>
  <c r="AF27"/>
  <c r="AE27"/>
  <c r="AD27"/>
  <c r="AI26"/>
  <c r="AH26"/>
  <c r="AG26"/>
  <c r="AF26"/>
  <c r="AE26"/>
  <c r="AD26"/>
  <c r="AI25"/>
  <c r="AH25"/>
  <c r="AG25"/>
  <c r="AF25"/>
  <c r="AE25"/>
  <c r="AD25"/>
  <c r="AI24"/>
  <c r="AH24"/>
  <c r="AG24"/>
  <c r="AF24"/>
  <c r="AE24"/>
  <c r="AD24"/>
  <c r="AI23"/>
  <c r="AH23"/>
  <c r="AG23"/>
  <c r="AF23"/>
  <c r="AE23"/>
  <c r="AD23"/>
  <c r="AI22"/>
  <c r="AH22"/>
  <c r="AG22"/>
  <c r="AF22"/>
  <c r="AE22"/>
  <c r="AD22"/>
  <c r="AI21"/>
  <c r="AH21"/>
  <c r="AG21"/>
  <c r="AF21"/>
  <c r="AE21"/>
  <c r="AD21"/>
  <c r="AI20"/>
  <c r="AH20"/>
  <c r="AG20"/>
  <c r="AF20"/>
  <c r="AE20"/>
  <c r="AD20"/>
  <c r="AI19"/>
  <c r="AH19"/>
  <c r="AG19"/>
  <c r="AF19"/>
  <c r="AE19"/>
  <c r="AD19"/>
  <c r="AI18"/>
  <c r="AH18"/>
  <c r="AG18"/>
  <c r="AF18"/>
  <c r="AE18"/>
  <c r="AD18"/>
  <c r="AI17"/>
  <c r="AH17"/>
  <c r="AG17"/>
  <c r="AF17"/>
  <c r="AE17"/>
  <c r="AD17"/>
  <c r="AI16"/>
  <c r="AH16"/>
  <c r="AG16"/>
  <c r="AF16"/>
  <c r="AE16"/>
  <c r="AD16"/>
  <c r="AI15"/>
  <c r="AH15"/>
  <c r="AG15"/>
  <c r="AF15"/>
  <c r="AE15"/>
  <c r="AD15"/>
  <c r="AI14"/>
  <c r="AH14"/>
  <c r="AG14"/>
  <c r="AF14"/>
  <c r="AE14"/>
  <c r="AD14"/>
  <c r="AI13"/>
  <c r="AH13"/>
  <c r="AG13"/>
  <c r="AF13"/>
  <c r="AE13"/>
  <c r="AD13"/>
  <c r="AI12"/>
  <c r="AH12"/>
  <c r="AG12"/>
  <c r="AF12"/>
  <c r="AE12"/>
  <c r="AD12"/>
  <c r="AI11"/>
  <c r="AH11"/>
  <c r="AG11"/>
  <c r="AF11"/>
  <c r="AE11"/>
  <c r="AD11"/>
  <c r="AI10"/>
  <c r="AH10"/>
  <c r="AG10"/>
  <c r="AF10"/>
  <c r="AE10"/>
  <c r="AD10"/>
  <c r="AI9"/>
  <c r="AH9"/>
  <c r="AG9"/>
  <c r="AF9"/>
  <c r="AE9"/>
  <c r="AD9"/>
  <c r="AI8"/>
  <c r="AH8"/>
  <c r="AG8"/>
  <c r="AF8"/>
  <c r="AE8"/>
  <c r="AD8"/>
  <c r="AI7"/>
  <c r="AH7"/>
  <c r="AG7"/>
  <c r="AF7"/>
  <c r="AE7"/>
  <c r="AD7"/>
  <c r="AK141" i="5" l="1"/>
  <c r="AJ141"/>
  <c r="AI141"/>
  <c r="AH141"/>
  <c r="AG141"/>
  <c r="AF141"/>
  <c r="AE141"/>
  <c r="AD141"/>
  <c r="AK140"/>
  <c r="AJ140"/>
  <c r="AI140"/>
  <c r="AH140"/>
  <c r="AG140"/>
  <c r="AF140"/>
  <c r="AE140"/>
  <c r="AD140"/>
  <c r="AK139"/>
  <c r="AJ139"/>
  <c r="AI139"/>
  <c r="AH139"/>
  <c r="AG139"/>
  <c r="AF139"/>
  <c r="AE139"/>
  <c r="AD139"/>
  <c r="AK138"/>
  <c r="AJ138"/>
  <c r="AI138"/>
  <c r="AH138"/>
  <c r="AG138"/>
  <c r="AF138"/>
  <c r="AE138"/>
  <c r="AD138"/>
  <c r="AK137"/>
  <c r="AJ137"/>
  <c r="AI137"/>
  <c r="AH137"/>
  <c r="AG137"/>
  <c r="AF137"/>
  <c r="AE137"/>
  <c r="AD137"/>
  <c r="AK136"/>
  <c r="AJ136"/>
  <c r="AI136"/>
  <c r="AH136"/>
  <c r="AG136"/>
  <c r="AF136"/>
  <c r="AE136"/>
  <c r="AD136"/>
  <c r="AK135"/>
  <c r="AJ135"/>
  <c r="AI135"/>
  <c r="AH135"/>
  <c r="AG135"/>
  <c r="AF135"/>
  <c r="AE135"/>
  <c r="AD135"/>
  <c r="AK134"/>
  <c r="AJ134"/>
  <c r="AI134"/>
  <c r="AH134"/>
  <c r="AG134"/>
  <c r="AF134"/>
  <c r="AE134"/>
  <c r="AD134"/>
  <c r="AK133"/>
  <c r="AJ133"/>
  <c r="AI133"/>
  <c r="AH133"/>
  <c r="AG133"/>
  <c r="AF133"/>
  <c r="AE133"/>
  <c r="AD133"/>
  <c r="AK132"/>
  <c r="AJ132"/>
  <c r="AI132"/>
  <c r="AH132"/>
  <c r="AG132"/>
  <c r="AF132"/>
  <c r="AE132"/>
  <c r="AD132"/>
  <c r="AK131"/>
  <c r="AJ131"/>
  <c r="AI131"/>
  <c r="AH131"/>
  <c r="AG131"/>
  <c r="AF131"/>
  <c r="AE131"/>
  <c r="AD131"/>
  <c r="AK130"/>
  <c r="AJ130"/>
  <c r="AI130"/>
  <c r="AH130"/>
  <c r="AG130"/>
  <c r="AF130"/>
  <c r="AE130"/>
  <c r="AD130"/>
  <c r="AK129"/>
  <c r="AJ129"/>
  <c r="AI129"/>
  <c r="AH129"/>
  <c r="AG129"/>
  <c r="AF129"/>
  <c r="AE129"/>
  <c r="AD129"/>
  <c r="AK128"/>
  <c r="AJ128"/>
  <c r="AI128"/>
  <c r="AH128"/>
  <c r="AG128"/>
  <c r="AF128"/>
  <c r="AE128"/>
  <c r="AD128"/>
  <c r="AK127"/>
  <c r="AJ127"/>
  <c r="AI127"/>
  <c r="AH127"/>
  <c r="AG127"/>
  <c r="AF127"/>
  <c r="AE127"/>
  <c r="AD127"/>
  <c r="AK126"/>
  <c r="AJ126"/>
  <c r="AI126"/>
  <c r="AH126"/>
  <c r="AG126"/>
  <c r="AF126"/>
  <c r="AE126"/>
  <c r="AD126"/>
  <c r="AK125"/>
  <c r="AJ125"/>
  <c r="AI125"/>
  <c r="AH125"/>
  <c r="AG125"/>
  <c r="AF125"/>
  <c r="AE125"/>
  <c r="AD125"/>
  <c r="AK124"/>
  <c r="AJ124"/>
  <c r="AI124"/>
  <c r="AH124"/>
  <c r="AG124"/>
  <c r="AF124"/>
  <c r="AE124"/>
  <c r="AD124"/>
  <c r="AK123"/>
  <c r="AJ123"/>
  <c r="AI123"/>
  <c r="AH123"/>
  <c r="AG123"/>
  <c r="AF123"/>
  <c r="AE123"/>
  <c r="AD123"/>
  <c r="AK122"/>
  <c r="AJ122"/>
  <c r="AI122"/>
  <c r="AH122"/>
  <c r="AG122"/>
  <c r="AF122"/>
  <c r="AE122"/>
  <c r="AD122"/>
  <c r="AK121"/>
  <c r="AJ121"/>
  <c r="AI121"/>
  <c r="AH121"/>
  <c r="AG121"/>
  <c r="AF121"/>
  <c r="AE121"/>
  <c r="AD121"/>
  <c r="AK120"/>
  <c r="AJ120"/>
  <c r="AI120"/>
  <c r="AH120"/>
  <c r="AG120"/>
  <c r="AF120"/>
  <c r="AE120"/>
  <c r="AD120"/>
  <c r="AK119"/>
  <c r="AJ119"/>
  <c r="AI119"/>
  <c r="AH119"/>
  <c r="AG119"/>
  <c r="AF119"/>
  <c r="AE119"/>
  <c r="AD119"/>
  <c r="AK118"/>
  <c r="AJ118"/>
  <c r="AI118"/>
  <c r="AH118"/>
  <c r="AG118"/>
  <c r="AF118"/>
  <c r="AE118"/>
  <c r="AD118"/>
  <c r="AK117"/>
  <c r="AJ117"/>
  <c r="AI117"/>
  <c r="AH117"/>
  <c r="AG117"/>
  <c r="AF117"/>
  <c r="AE117"/>
  <c r="AD117"/>
  <c r="AK116"/>
  <c r="AJ116"/>
  <c r="AI116"/>
  <c r="AH116"/>
  <c r="AG116"/>
  <c r="AF116"/>
  <c r="AE116"/>
  <c r="AD116"/>
  <c r="AK115"/>
  <c r="AJ115"/>
  <c r="AI115"/>
  <c r="AH115"/>
  <c r="AG115"/>
  <c r="AF115"/>
  <c r="AE115"/>
  <c r="AD115"/>
  <c r="AK114"/>
  <c r="AJ114"/>
  <c r="AI114"/>
  <c r="AH114"/>
  <c r="AG114"/>
  <c r="AF114"/>
  <c r="AE114"/>
  <c r="AD114"/>
  <c r="AK113"/>
  <c r="AJ113"/>
  <c r="AI113"/>
  <c r="AH113"/>
  <c r="AG113"/>
  <c r="AF113"/>
  <c r="AE113"/>
  <c r="AD113"/>
  <c r="AK112"/>
  <c r="AJ112"/>
  <c r="AI112"/>
  <c r="AH112"/>
  <c r="AG112"/>
  <c r="AF112"/>
  <c r="AE112"/>
  <c r="AD112"/>
  <c r="AK111"/>
  <c r="AJ111"/>
  <c r="AI111"/>
  <c r="AH111"/>
  <c r="AG111"/>
  <c r="AF111"/>
  <c r="AE111"/>
  <c r="AD111"/>
  <c r="AK110"/>
  <c r="AJ110"/>
  <c r="AI110"/>
  <c r="AH110"/>
  <c r="AG110"/>
  <c r="AF110"/>
  <c r="AE110"/>
  <c r="AD110"/>
  <c r="AK109"/>
  <c r="AJ109"/>
  <c r="AI109"/>
  <c r="AH109"/>
  <c r="AG109"/>
  <c r="AF109"/>
  <c r="AE109"/>
  <c r="AD109"/>
  <c r="AK108"/>
  <c r="AJ108"/>
  <c r="AI108"/>
  <c r="AH108"/>
  <c r="AG108"/>
  <c r="AF108"/>
  <c r="AE108"/>
  <c r="AD108"/>
  <c r="AK107"/>
  <c r="AJ107"/>
  <c r="AI107"/>
  <c r="AH107"/>
  <c r="AG107"/>
  <c r="AF107"/>
  <c r="AE107"/>
  <c r="AD107"/>
  <c r="AK106"/>
  <c r="AJ106"/>
  <c r="AI106"/>
  <c r="AH106"/>
  <c r="AG106"/>
  <c r="AF106"/>
  <c r="AE106"/>
  <c r="AD106"/>
  <c r="AK105"/>
  <c r="AJ105"/>
  <c r="AI105"/>
  <c r="AH105"/>
  <c r="AG105"/>
  <c r="AF105"/>
  <c r="AE105"/>
  <c r="AD105"/>
  <c r="AK104"/>
  <c r="AJ104"/>
  <c r="AI104"/>
  <c r="AH104"/>
  <c r="AG104"/>
  <c r="AF104"/>
  <c r="AE104"/>
  <c r="AD104"/>
  <c r="AK103"/>
  <c r="AJ103"/>
  <c r="AI103"/>
  <c r="AH103"/>
  <c r="AG103"/>
  <c r="AF103"/>
  <c r="AE103"/>
  <c r="AD103"/>
  <c r="AK102"/>
  <c r="AJ102"/>
  <c r="AI102"/>
  <c r="AH102"/>
  <c r="AG102"/>
  <c r="AF102"/>
  <c r="AE102"/>
  <c r="AD102"/>
  <c r="AK101"/>
  <c r="AJ101"/>
  <c r="AI101"/>
  <c r="AH101"/>
  <c r="AG101"/>
  <c r="AF101"/>
  <c r="AE101"/>
  <c r="AD101"/>
  <c r="AK100"/>
  <c r="AJ100"/>
  <c r="AI100"/>
  <c r="AH100"/>
  <c r="AG100"/>
  <c r="AF100"/>
  <c r="AE100"/>
  <c r="AD100"/>
  <c r="AK99"/>
  <c r="AJ99"/>
  <c r="AI99"/>
  <c r="AH99"/>
  <c r="AG99"/>
  <c r="AF99"/>
  <c r="AE99"/>
  <c r="AD99"/>
  <c r="AK98"/>
  <c r="AJ98"/>
  <c r="AI98"/>
  <c r="AH98"/>
  <c r="AG98"/>
  <c r="AF98"/>
  <c r="AE98"/>
  <c r="AD98"/>
  <c r="AK97"/>
  <c r="AJ97"/>
  <c r="AI97"/>
  <c r="AH97"/>
  <c r="AG97"/>
  <c r="AF97"/>
  <c r="AE97"/>
  <c r="AD97"/>
  <c r="AK96"/>
  <c r="AJ96"/>
  <c r="AI96"/>
  <c r="AH96"/>
  <c r="AG96"/>
  <c r="AF96"/>
  <c r="AE96"/>
  <c r="AD96"/>
  <c r="AK95"/>
  <c r="AJ95"/>
  <c r="AI95"/>
  <c r="AH95"/>
  <c r="AG95"/>
  <c r="AF95"/>
  <c r="AE95"/>
  <c r="AD95"/>
  <c r="AK94"/>
  <c r="AJ94"/>
  <c r="AI94"/>
  <c r="AH94"/>
  <c r="AG94"/>
  <c r="AF94"/>
  <c r="AE94"/>
  <c r="AD94"/>
  <c r="AK93"/>
  <c r="AJ93"/>
  <c r="AI93"/>
  <c r="AH93"/>
  <c r="AG93"/>
  <c r="AF93"/>
  <c r="AE93"/>
  <c r="AD93"/>
  <c r="AK92"/>
  <c r="AJ92"/>
  <c r="AI92"/>
  <c r="AH92"/>
  <c r="AG92"/>
  <c r="AF92"/>
  <c r="AE92"/>
  <c r="AD92"/>
  <c r="AK91"/>
  <c r="AJ91"/>
  <c r="AI91"/>
  <c r="AH91"/>
  <c r="AG91"/>
  <c r="AF91"/>
  <c r="AE91"/>
  <c r="AD91"/>
  <c r="AK90"/>
  <c r="AJ90"/>
  <c r="AI90"/>
  <c r="AH90"/>
  <c r="AG90"/>
  <c r="AF90"/>
  <c r="AE90"/>
  <c r="AD90"/>
  <c r="AK89"/>
  <c r="AJ89"/>
  <c r="AI89"/>
  <c r="AH89"/>
  <c r="AG89"/>
  <c r="AF89"/>
  <c r="AE89"/>
  <c r="AD89"/>
  <c r="AK88"/>
  <c r="AJ88"/>
  <c r="AI88"/>
  <c r="AH88"/>
  <c r="AG88"/>
  <c r="AF88"/>
  <c r="AE88"/>
  <c r="AD88"/>
  <c r="AK87"/>
  <c r="AJ87"/>
  <c r="AI87"/>
  <c r="AH87"/>
  <c r="AG87"/>
  <c r="AF87"/>
  <c r="AE87"/>
  <c r="AD87"/>
  <c r="AK86"/>
  <c r="AJ86"/>
  <c r="AI86"/>
  <c r="AH86"/>
  <c r="AG86"/>
  <c r="AF86"/>
  <c r="AE86"/>
  <c r="AD86"/>
  <c r="AK85"/>
  <c r="AJ85"/>
  <c r="AI85"/>
  <c r="AH85"/>
  <c r="AG85"/>
  <c r="AF85"/>
  <c r="AE85"/>
  <c r="AD85"/>
  <c r="AK84"/>
  <c r="AJ84"/>
  <c r="AI84"/>
  <c r="AH84"/>
  <c r="AG84"/>
  <c r="AF84"/>
  <c r="AE84"/>
  <c r="AD84"/>
  <c r="AK83"/>
  <c r="AJ83"/>
  <c r="AI83"/>
  <c r="AH83"/>
  <c r="AG83"/>
  <c r="AF83"/>
  <c r="AE83"/>
  <c r="AD83"/>
  <c r="AK82"/>
  <c r="AJ82"/>
  <c r="AI82"/>
  <c r="AH82"/>
  <c r="AG82"/>
  <c r="AF82"/>
  <c r="AE82"/>
  <c r="AD82"/>
  <c r="AK81"/>
  <c r="AJ81"/>
  <c r="AI81"/>
  <c r="AH81"/>
  <c r="AG81"/>
  <c r="AF81"/>
  <c r="AE81"/>
  <c r="AD81"/>
  <c r="AK80"/>
  <c r="AJ80"/>
  <c r="AI80"/>
  <c r="AH80"/>
  <c r="AG80"/>
  <c r="AF80"/>
  <c r="AE80"/>
  <c r="AD80"/>
  <c r="AK79"/>
  <c r="AJ79"/>
  <c r="AI79"/>
  <c r="AH79"/>
  <c r="AG79"/>
  <c r="AF79"/>
  <c r="AE79"/>
  <c r="AD79"/>
  <c r="AK78"/>
  <c r="AJ78"/>
  <c r="AI78"/>
  <c r="AH78"/>
  <c r="AG78"/>
  <c r="AF78"/>
  <c r="AE78"/>
  <c r="AD78"/>
  <c r="AK77"/>
  <c r="AJ77"/>
  <c r="AI77"/>
  <c r="AH77"/>
  <c r="AG77"/>
  <c r="AF77"/>
  <c r="AE77"/>
  <c r="AD77"/>
  <c r="AK76"/>
  <c r="AJ76"/>
  <c r="AI76"/>
  <c r="AH76"/>
  <c r="AG76"/>
  <c r="AF76"/>
  <c r="AE76"/>
  <c r="AD76"/>
  <c r="AK75"/>
  <c r="AJ75"/>
  <c r="AI75"/>
  <c r="AH75"/>
  <c r="AG75"/>
  <c r="AF75"/>
  <c r="AE75"/>
  <c r="AD75"/>
  <c r="AK74"/>
  <c r="AJ74"/>
  <c r="AI74"/>
  <c r="AH74"/>
  <c r="AG74"/>
  <c r="AF74"/>
  <c r="AE74"/>
  <c r="AD74"/>
  <c r="AK73"/>
  <c r="AJ73"/>
  <c r="AI73"/>
  <c r="AH73"/>
  <c r="AG73"/>
  <c r="AF73"/>
  <c r="AE73"/>
  <c r="AD73"/>
  <c r="AK72"/>
  <c r="AJ72"/>
  <c r="AI72"/>
  <c r="AH72"/>
  <c r="AG72"/>
  <c r="AF72"/>
  <c r="AE72"/>
  <c r="AD72"/>
  <c r="AK71"/>
  <c r="AJ71"/>
  <c r="AI71"/>
  <c r="AH71"/>
  <c r="AG71"/>
  <c r="AF71"/>
  <c r="AE71"/>
  <c r="AD71"/>
  <c r="AK70"/>
  <c r="AJ70"/>
  <c r="AI70"/>
  <c r="AH70"/>
  <c r="AG70"/>
  <c r="AF70"/>
  <c r="AE70"/>
  <c r="AD70"/>
  <c r="AK69"/>
  <c r="AJ69"/>
  <c r="AI69"/>
  <c r="AH69"/>
  <c r="AG69"/>
  <c r="AF69"/>
  <c r="AE69"/>
  <c r="AD69"/>
  <c r="AK68"/>
  <c r="AJ68"/>
  <c r="AI68"/>
  <c r="AH68"/>
  <c r="AG68"/>
  <c r="AF68"/>
  <c r="AE68"/>
  <c r="AD68"/>
  <c r="AK67"/>
  <c r="AJ67"/>
  <c r="AI67"/>
  <c r="AH67"/>
  <c r="AG67"/>
  <c r="AF67"/>
  <c r="AE67"/>
  <c r="AD67"/>
  <c r="AK66"/>
  <c r="AJ66"/>
  <c r="AI66"/>
  <c r="AH66"/>
  <c r="AG66"/>
  <c r="AF66"/>
  <c r="AE66"/>
  <c r="AD66"/>
  <c r="AK65"/>
  <c r="AJ65"/>
  <c r="AI65"/>
  <c r="AH65"/>
  <c r="AG65"/>
  <c r="AF65"/>
  <c r="AE65"/>
  <c r="AD65"/>
  <c r="AK64"/>
  <c r="AJ64"/>
  <c r="AI64"/>
  <c r="AH64"/>
  <c r="AG64"/>
  <c r="AF64"/>
  <c r="AE64"/>
  <c r="AD64"/>
  <c r="AK63"/>
  <c r="AJ63"/>
  <c r="AI63"/>
  <c r="AH63"/>
  <c r="AG63"/>
  <c r="AF63"/>
  <c r="AE63"/>
  <c r="AD63"/>
  <c r="AK62"/>
  <c r="AJ62"/>
  <c r="AI62"/>
  <c r="AH62"/>
  <c r="AG62"/>
  <c r="AF62"/>
  <c r="AE62"/>
  <c r="AD62"/>
  <c r="AK61"/>
  <c r="AJ61"/>
  <c r="AI61"/>
  <c r="AH61"/>
  <c r="AG61"/>
  <c r="AF61"/>
  <c r="AE61"/>
  <c r="AD61"/>
  <c r="AK60"/>
  <c r="AJ60"/>
  <c r="AI60"/>
  <c r="AH60"/>
  <c r="AG60"/>
  <c r="AF60"/>
  <c r="AE60"/>
  <c r="AD60"/>
  <c r="AK59"/>
  <c r="AJ59"/>
  <c r="AI59"/>
  <c r="AH59"/>
  <c r="AG59"/>
  <c r="AF59"/>
  <c r="AE59"/>
  <c r="AD59"/>
  <c r="AK58"/>
  <c r="AJ58"/>
  <c r="AI58"/>
  <c r="AH58"/>
  <c r="AG58"/>
  <c r="AF58"/>
  <c r="AE58"/>
  <c r="AD58"/>
  <c r="AK57"/>
  <c r="AJ57"/>
  <c r="AI57"/>
  <c r="AH57"/>
  <c r="AG57"/>
  <c r="AF57"/>
  <c r="AE57"/>
  <c r="AD57"/>
  <c r="AK56"/>
  <c r="AJ56"/>
  <c r="AI56"/>
  <c r="AH56"/>
  <c r="AG56"/>
  <c r="AF56"/>
  <c r="AE56"/>
  <c r="AD56"/>
  <c r="AK55"/>
  <c r="AJ55"/>
  <c r="AI55"/>
  <c r="AH55"/>
  <c r="AG55"/>
  <c r="AF55"/>
  <c r="AE55"/>
  <c r="AD55"/>
  <c r="AK54"/>
  <c r="AJ54"/>
  <c r="AI54"/>
  <c r="AH54"/>
  <c r="AG54"/>
  <c r="AF54"/>
  <c r="AE54"/>
  <c r="AD54"/>
  <c r="AK53"/>
  <c r="AJ53"/>
  <c r="AI53"/>
  <c r="AH53"/>
  <c r="AG53"/>
  <c r="AF53"/>
  <c r="AE53"/>
  <c r="AD53"/>
  <c r="AK52"/>
  <c r="AJ52"/>
  <c r="AI52"/>
  <c r="AH52"/>
  <c r="AG52"/>
  <c r="AF52"/>
  <c r="AE52"/>
  <c r="AD52"/>
  <c r="AK51"/>
  <c r="AJ51"/>
  <c r="AI51"/>
  <c r="AH51"/>
  <c r="AG51"/>
  <c r="AF51"/>
  <c r="AE51"/>
  <c r="AD51"/>
  <c r="AK50"/>
  <c r="AJ50"/>
  <c r="AI50"/>
  <c r="AH50"/>
  <c r="AG50"/>
  <c r="AF50"/>
  <c r="AE50"/>
  <c r="AD50"/>
  <c r="AK49"/>
  <c r="AJ49"/>
  <c r="AI49"/>
  <c r="AH49"/>
  <c r="AG49"/>
  <c r="AF49"/>
  <c r="AE49"/>
  <c r="AD49"/>
  <c r="AK48"/>
  <c r="AJ48"/>
  <c r="AI48"/>
  <c r="AH48"/>
  <c r="AG48"/>
  <c r="AF48"/>
  <c r="AE48"/>
  <c r="AD48"/>
  <c r="AK47"/>
  <c r="AJ47"/>
  <c r="AI47"/>
  <c r="AH47"/>
  <c r="AG47"/>
  <c r="AF47"/>
  <c r="AE47"/>
  <c r="AD47"/>
  <c r="AK46"/>
  <c r="AJ46"/>
  <c r="AI46"/>
  <c r="AH46"/>
  <c r="AG46"/>
  <c r="AF46"/>
  <c r="AE46"/>
  <c r="AD46"/>
  <c r="AK45"/>
  <c r="AJ45"/>
  <c r="AI45"/>
  <c r="AH45"/>
  <c r="AG45"/>
  <c r="AF45"/>
  <c r="AE45"/>
  <c r="AD45"/>
  <c r="AK44"/>
  <c r="AJ44"/>
  <c r="AI44"/>
  <c r="AH44"/>
  <c r="AG44"/>
  <c r="AF44"/>
  <c r="AE44"/>
  <c r="AD44"/>
  <c r="AK43"/>
  <c r="AJ43"/>
  <c r="AI43"/>
  <c r="AH43"/>
  <c r="AG43"/>
  <c r="AF43"/>
  <c r="AE43"/>
  <c r="AD43"/>
  <c r="AK42"/>
  <c r="AJ42"/>
  <c r="AI42"/>
  <c r="AH42"/>
  <c r="AG42"/>
  <c r="AF42"/>
  <c r="AE42"/>
  <c r="AD42"/>
  <c r="AK41"/>
  <c r="AJ41"/>
  <c r="AI41"/>
  <c r="AH41"/>
  <c r="AG41"/>
  <c r="AF41"/>
  <c r="AE41"/>
  <c r="AD41"/>
  <c r="AK40"/>
  <c r="AJ40"/>
  <c r="AI40"/>
  <c r="AH40"/>
  <c r="AG40"/>
  <c r="AF40"/>
  <c r="AE40"/>
  <c r="AD40"/>
  <c r="AK39"/>
  <c r="AJ39"/>
  <c r="AI39"/>
  <c r="AH39"/>
  <c r="AG39"/>
  <c r="AF39"/>
  <c r="AE39"/>
  <c r="AD39"/>
  <c r="AK38"/>
  <c r="AJ38"/>
  <c r="AI38"/>
  <c r="AH38"/>
  <c r="AG38"/>
  <c r="AF38"/>
  <c r="AE38"/>
  <c r="AD38"/>
  <c r="AK37"/>
  <c r="AJ37"/>
  <c r="AI37"/>
  <c r="AH37"/>
  <c r="AG37"/>
  <c r="AF37"/>
  <c r="AE37"/>
  <c r="AD37"/>
  <c r="AK36"/>
  <c r="AJ36"/>
  <c r="AI36"/>
  <c r="AH36"/>
  <c r="AG36"/>
  <c r="AF36"/>
  <c r="AE36"/>
  <c r="AD36"/>
  <c r="AK35"/>
  <c r="AJ35"/>
  <c r="AI35"/>
  <c r="AH35"/>
  <c r="AG35"/>
  <c r="AF35"/>
  <c r="AE35"/>
  <c r="AD35"/>
  <c r="AK34"/>
  <c r="AJ34"/>
  <c r="AI34"/>
  <c r="AH34"/>
  <c r="AG34"/>
  <c r="AF34"/>
  <c r="AE34"/>
  <c r="AD34"/>
  <c r="AK33"/>
  <c r="AJ33"/>
  <c r="AI33"/>
  <c r="AH33"/>
  <c r="AG33"/>
  <c r="AF33"/>
  <c r="AE33"/>
  <c r="AD33"/>
  <c r="AK32"/>
  <c r="AJ32"/>
  <c r="AI32"/>
  <c r="AH32"/>
  <c r="AG32"/>
  <c r="AF32"/>
  <c r="AE32"/>
  <c r="AD32"/>
  <c r="AK31"/>
  <c r="AJ31"/>
  <c r="AI31"/>
  <c r="AH31"/>
  <c r="AG31"/>
  <c r="AF31"/>
  <c r="AE31"/>
  <c r="AD31"/>
  <c r="AK30"/>
  <c r="AJ30"/>
  <c r="AI30"/>
  <c r="AH30"/>
  <c r="AG30"/>
  <c r="AF30"/>
  <c r="AE30"/>
  <c r="AD30"/>
  <c r="AK29"/>
  <c r="AJ29"/>
  <c r="AI29"/>
  <c r="AH29"/>
  <c r="AG29"/>
  <c r="AF29"/>
  <c r="AE29"/>
  <c r="AD29"/>
  <c r="AK28"/>
  <c r="AJ28"/>
  <c r="AI28"/>
  <c r="AH28"/>
  <c r="AG28"/>
  <c r="AF28"/>
  <c r="AE28"/>
  <c r="AD28"/>
  <c r="AK27"/>
  <c r="AJ27"/>
  <c r="AI27"/>
  <c r="AH27"/>
  <c r="AG27"/>
  <c r="AF27"/>
  <c r="AE27"/>
  <c r="AD27"/>
  <c r="AK26"/>
  <c r="AJ26"/>
  <c r="AI26"/>
  <c r="AH26"/>
  <c r="AG26"/>
  <c r="AF26"/>
  <c r="AE26"/>
  <c r="AD26"/>
  <c r="AK25"/>
  <c r="AJ25"/>
  <c r="AI25"/>
  <c r="AH25"/>
  <c r="AG25"/>
  <c r="AF25"/>
  <c r="AE25"/>
  <c r="AD25"/>
  <c r="AK24"/>
  <c r="AJ24"/>
  <c r="AI24"/>
  <c r="AH24"/>
  <c r="AG24"/>
  <c r="AF24"/>
  <c r="AE24"/>
  <c r="AD24"/>
  <c r="AK23"/>
  <c r="AJ23"/>
  <c r="AI23"/>
  <c r="AH23"/>
  <c r="AG23"/>
  <c r="AF23"/>
  <c r="AE23"/>
  <c r="AD23"/>
  <c r="AK22"/>
  <c r="AJ22"/>
  <c r="AI22"/>
  <c r="AH22"/>
  <c r="AG22"/>
  <c r="AF22"/>
  <c r="AE22"/>
  <c r="AD22"/>
  <c r="AK21"/>
  <c r="AJ21"/>
  <c r="AI21"/>
  <c r="AH21"/>
  <c r="AG21"/>
  <c r="AF21"/>
  <c r="AE21"/>
  <c r="AD21"/>
  <c r="AK20"/>
  <c r="AJ20"/>
  <c r="AI20"/>
  <c r="AH20"/>
  <c r="AG20"/>
  <c r="AF20"/>
  <c r="AE20"/>
  <c r="AD20"/>
  <c r="AK19"/>
  <c r="AJ19"/>
  <c r="AI19"/>
  <c r="AH19"/>
  <c r="AG19"/>
  <c r="AF19"/>
  <c r="AE19"/>
  <c r="AD19"/>
  <c r="AK18"/>
  <c r="AJ18"/>
  <c r="AI18"/>
  <c r="AH18"/>
  <c r="AG18"/>
  <c r="AF18"/>
  <c r="AE18"/>
  <c r="AD18"/>
  <c r="AK17"/>
  <c r="AJ17"/>
  <c r="AI17"/>
  <c r="AH17"/>
  <c r="AG17"/>
  <c r="AF17"/>
  <c r="AE17"/>
  <c r="AD17"/>
  <c r="AK16"/>
  <c r="AJ16"/>
  <c r="AI16"/>
  <c r="AH16"/>
  <c r="AG16"/>
  <c r="AF16"/>
  <c r="AE16"/>
  <c r="AD16"/>
  <c r="AK15"/>
  <c r="AJ15"/>
  <c r="AI15"/>
  <c r="AH15"/>
  <c r="AG15"/>
  <c r="AF15"/>
  <c r="AE15"/>
  <c r="AD15"/>
  <c r="AK14"/>
  <c r="AJ14"/>
  <c r="AI14"/>
  <c r="AH14"/>
  <c r="AG14"/>
  <c r="AF14"/>
  <c r="AE14"/>
  <c r="AD14"/>
  <c r="AK13"/>
  <c r="AJ13"/>
  <c r="AI13"/>
  <c r="AH13"/>
  <c r="AG13"/>
  <c r="AF13"/>
  <c r="AE13"/>
  <c r="AD13"/>
  <c r="AK12"/>
  <c r="AJ12"/>
  <c r="AI12"/>
  <c r="AH12"/>
  <c r="AG12"/>
  <c r="AF12"/>
  <c r="AE12"/>
  <c r="AD12"/>
  <c r="AK11"/>
  <c r="AJ11"/>
  <c r="AI11"/>
  <c r="AH11"/>
  <c r="AG11"/>
  <c r="AF11"/>
  <c r="AE11"/>
  <c r="AD11"/>
  <c r="AK10"/>
  <c r="AJ10"/>
  <c r="AI10"/>
  <c r="AH10"/>
  <c r="AG10"/>
  <c r="AF10"/>
  <c r="AE10"/>
  <c r="AD10"/>
  <c r="AK9"/>
  <c r="AJ9"/>
  <c r="AI9"/>
  <c r="AH9"/>
  <c r="AG9"/>
  <c r="AF9"/>
  <c r="AE9"/>
  <c r="AD9"/>
  <c r="AK8"/>
  <c r="AJ8"/>
  <c r="AI8"/>
  <c r="AH8"/>
  <c r="AG8"/>
  <c r="AF8"/>
  <c r="AE8"/>
  <c r="AD8"/>
  <c r="AK7"/>
  <c r="AJ7"/>
  <c r="AI7"/>
  <c r="AH7"/>
  <c r="AG7"/>
  <c r="AF7"/>
  <c r="AE7"/>
  <c r="AD7"/>
  <c r="AK6"/>
  <c r="AJ6"/>
  <c r="AI6"/>
  <c r="AH6"/>
  <c r="AG6"/>
  <c r="AF6"/>
  <c r="AE6"/>
  <c r="AD6"/>
  <c r="AK5"/>
  <c r="AJ5"/>
  <c r="AI5"/>
  <c r="AH5"/>
  <c r="AG5"/>
  <c r="AF5"/>
  <c r="AE5"/>
  <c r="AD5"/>
  <c r="AK4"/>
  <c r="AJ4"/>
  <c r="AI4"/>
  <c r="AH4"/>
  <c r="AG4"/>
  <c r="AF4"/>
  <c r="AE4"/>
  <c r="AD4"/>
  <c r="H5" i="1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H106"/>
  <c r="I106" s="1"/>
  <c r="H107"/>
  <c r="I107" s="1"/>
  <c r="H108"/>
  <c r="I108" s="1"/>
  <c r="H109"/>
  <c r="I109" s="1"/>
  <c r="H110"/>
  <c r="I110" s="1"/>
  <c r="H111"/>
  <c r="I111" s="1"/>
  <c r="H112"/>
  <c r="I112" s="1"/>
  <c r="H113"/>
  <c r="I113" s="1"/>
  <c r="H114"/>
  <c r="I114" s="1"/>
  <c r="H115"/>
  <c r="I115" s="1"/>
  <c r="H116"/>
  <c r="I116" s="1"/>
  <c r="H117"/>
  <c r="I117" s="1"/>
  <c r="H118"/>
  <c r="I118" s="1"/>
  <c r="H119"/>
  <c r="I119" s="1"/>
  <c r="H120"/>
  <c r="I120" s="1"/>
  <c r="H121"/>
  <c r="I121" s="1"/>
  <c r="H122"/>
  <c r="I122" s="1"/>
  <c r="H123"/>
  <c r="I123" s="1"/>
  <c r="H124"/>
  <c r="I124" s="1"/>
  <c r="H125"/>
  <c r="I125" s="1"/>
  <c r="H126"/>
  <c r="I126" s="1"/>
  <c r="H127"/>
  <c r="I127" s="1"/>
  <c r="H128"/>
  <c r="I128" s="1"/>
  <c r="H129"/>
  <c r="I129" s="1"/>
  <c r="H130"/>
  <c r="I130" s="1"/>
  <c r="H131"/>
  <c r="I131" s="1"/>
  <c r="H132"/>
  <c r="I132" s="1"/>
  <c r="H133"/>
  <c r="I133" s="1"/>
  <c r="H134"/>
  <c r="I134" s="1"/>
  <c r="H135"/>
  <c r="I135" s="1"/>
  <c r="H136"/>
  <c r="I136" s="1"/>
  <c r="H137"/>
  <c r="I137" s="1"/>
  <c r="H138"/>
  <c r="I138" s="1"/>
  <c r="H139"/>
  <c r="I139" s="1"/>
  <c r="H140"/>
  <c r="I140" s="1"/>
  <c r="H141"/>
  <c r="I141" s="1"/>
</calcChain>
</file>

<file path=xl/sharedStrings.xml><?xml version="1.0" encoding="utf-8"?>
<sst xmlns="http://schemas.openxmlformats.org/spreadsheetml/2006/main" count="9552" uniqueCount="235">
  <si>
    <t>CY</t>
  </si>
  <si>
    <t>Season</t>
  </si>
  <si>
    <t>AvgDays</t>
  </si>
  <si>
    <t>Code</t>
  </si>
  <si>
    <t>Equipment</t>
  </si>
  <si>
    <t>Fuel</t>
  </si>
  <si>
    <t>MaxHP</t>
  </si>
  <si>
    <t>Class</t>
  </si>
  <si>
    <t>C/R</t>
  </si>
  <si>
    <t>Pre</t>
  </si>
  <si>
    <t>Hand</t>
  </si>
  <si>
    <t>Port</t>
  </si>
  <si>
    <t>County</t>
  </si>
  <si>
    <t>Air Basin</t>
  </si>
  <si>
    <t>Air Dist.</t>
  </si>
  <si>
    <t>Population</t>
  </si>
  <si>
    <t>Activity</t>
  </si>
  <si>
    <t>Consumption</t>
  </si>
  <si>
    <t>ROG Exhaust</t>
  </si>
  <si>
    <t>CO Exhaust</t>
  </si>
  <si>
    <t>NOX Exhaust</t>
  </si>
  <si>
    <t>CO2 Exhaust</t>
  </si>
  <si>
    <t>SO2 Exhaust</t>
  </si>
  <si>
    <t>PM Exhaust</t>
  </si>
  <si>
    <t>N2O Exhaust</t>
  </si>
  <si>
    <t>CH4 Exhaust</t>
  </si>
  <si>
    <t>Annual</t>
  </si>
  <si>
    <t>Mon-Sun</t>
  </si>
  <si>
    <t>Pavers</t>
  </si>
  <si>
    <t>D</t>
  </si>
  <si>
    <t>Construction and Mining Equipment</t>
  </si>
  <si>
    <t>U</t>
  </si>
  <si>
    <t>P</t>
  </si>
  <si>
    <t>NHH</t>
  </si>
  <si>
    <t>NP</t>
  </si>
  <si>
    <t>Total</t>
  </si>
  <si>
    <t>N</t>
  </si>
  <si>
    <t>Plate Compactors</t>
  </si>
  <si>
    <t>Rollers</t>
  </si>
  <si>
    <t>Scrapers</t>
  </si>
  <si>
    <t>Paving Equipment</t>
  </si>
  <si>
    <t>Surfacing Equipment</t>
  </si>
  <si>
    <t>Signal Boards</t>
  </si>
  <si>
    <t>Trenchers</t>
  </si>
  <si>
    <t>Bore/Drill Rigs</t>
  </si>
  <si>
    <t>Excavators</t>
  </si>
  <si>
    <t>Concrete/Industrial Saws</t>
  </si>
  <si>
    <t>Cement and Mortar Mixers</t>
  </si>
  <si>
    <t>Cranes</t>
  </si>
  <si>
    <t>Graders</t>
  </si>
  <si>
    <t>Off-Highway Trucks</t>
  </si>
  <si>
    <t>Crushing/Proc. Equipment</t>
  </si>
  <si>
    <t>Rough Terrain Forklifts</t>
  </si>
  <si>
    <t>Rubber Tired Loaders</t>
  </si>
  <si>
    <t>Rubber Tired Dozers</t>
  </si>
  <si>
    <t>Tractors/Loaders/Backhoes</t>
  </si>
  <si>
    <t>Crawler Tractors</t>
  </si>
  <si>
    <t>Skid Steer Loaders</t>
  </si>
  <si>
    <t>Off-Highway Tractors</t>
  </si>
  <si>
    <t>Dumpers/Tenders</t>
  </si>
  <si>
    <t>Other Construction Equipment</t>
  </si>
  <si>
    <t>Range</t>
  </si>
  <si>
    <t>Description</t>
  </si>
  <si>
    <t>Units --&gt;</t>
  </si>
  <si>
    <t>hr/day</t>
  </si>
  <si>
    <t>gal/day</t>
  </si>
  <si>
    <t>tons/day</t>
  </si>
  <si>
    <t>Emissions (g/hp-hr)</t>
  </si>
  <si>
    <t>Other Construction Equipment (&gt;175 and &lt;=500)</t>
  </si>
  <si>
    <t>&gt;175 and &lt;=500</t>
  </si>
  <si>
    <t>Other Construction Equipment (&gt;120 and &lt;=175)</t>
  </si>
  <si>
    <t>&gt;120 and &lt;=175</t>
  </si>
  <si>
    <t>Other Construction Equipment (&gt;50 and &lt;=120)</t>
  </si>
  <si>
    <t>&gt;50 and &lt;=120</t>
  </si>
  <si>
    <t>Other Construction Equipment (&gt;25 and &lt;=50)</t>
  </si>
  <si>
    <t>&gt;25 and &lt;=50</t>
  </si>
  <si>
    <t>Other Construction Equipment (&gt;15 and &lt;=25)</t>
  </si>
  <si>
    <t>&gt;15 and &lt;=25</t>
  </si>
  <si>
    <t>Other Construction Equipment (&lt;=15)</t>
  </si>
  <si>
    <t>&lt;=15</t>
  </si>
  <si>
    <t>Dumpers/Tenders (&lt;=25)</t>
  </si>
  <si>
    <t>&lt;=25</t>
  </si>
  <si>
    <t>Off-Highway Tractors (&gt;750 and &lt;=1000)</t>
  </si>
  <si>
    <t>&gt;750 and &lt;=1000</t>
  </si>
  <si>
    <t>Off-Highway Tractors (&gt;250 and &lt;=750)</t>
  </si>
  <si>
    <t>&gt;250 and &lt;=750</t>
  </si>
  <si>
    <t>Off-Highway Tractors (&gt;175 and &lt;=250)</t>
  </si>
  <si>
    <t>&gt;175 and &lt;=250</t>
  </si>
  <si>
    <t>Off-Highway Tractors (&gt;120 and &lt;=175)</t>
  </si>
  <si>
    <t>Off-Highway Tractors (&lt;=120)</t>
  </si>
  <si>
    <t>&lt;=120</t>
  </si>
  <si>
    <t>Skid Steer Loaders (&gt;50 and &lt;=120)</t>
  </si>
  <si>
    <t>Skid Steer Loaders (&gt;25 and &lt;=50)</t>
  </si>
  <si>
    <t>Skid Steer Loaders (&lt;=25)</t>
  </si>
  <si>
    <t>Crawler Tractors (&gt;750 and &lt;=1000)</t>
  </si>
  <si>
    <t>Crawler Tractors (&gt;500 and &lt;=750)</t>
  </si>
  <si>
    <t>&gt;500 and &lt;=750</t>
  </si>
  <si>
    <t>Crawler Tractors (&gt;250 and &lt;=500)</t>
  </si>
  <si>
    <t>&gt;250 and &lt;=500</t>
  </si>
  <si>
    <t>Crawler Tractors (&gt;175 and &lt;=250)</t>
  </si>
  <si>
    <t>Crawler Tractors (&gt;120 and &lt;=175)</t>
  </si>
  <si>
    <t>Crawler Tractors (&gt;50 and &lt;=120)</t>
  </si>
  <si>
    <t>Crawler Tractors (&lt;=50)</t>
  </si>
  <si>
    <t>&lt;=50</t>
  </si>
  <si>
    <t>Tractors/Loaders/Backhoes (&gt;500 and &lt;=750)</t>
  </si>
  <si>
    <t>Tractors/Loaders/Backhoes (&gt;250 and &lt;=500)</t>
  </si>
  <si>
    <t>Tractors/Loaders/Backhoes (&gt;175 and &lt;=250)</t>
  </si>
  <si>
    <t>Tractors/Loaders/Backhoes (&gt;120 and &lt;=175)</t>
  </si>
  <si>
    <t>Tractors/Loaders/Backhoes (&gt;50 and &lt;=120)</t>
  </si>
  <si>
    <t>Tractors/Loaders/Backhoes (&gt;25 and &lt;=50)</t>
  </si>
  <si>
    <t>Tractors/Loaders/Backhoes (&lt;=25)</t>
  </si>
  <si>
    <t>Rubber Tired Dozers (&gt;750 and &lt;=1000)</t>
  </si>
  <si>
    <t>Rubber Tired Dozers (&gt;500 and &lt;=750)</t>
  </si>
  <si>
    <t>Rubber Tired Dozers (&gt;250 and &lt;=500)</t>
  </si>
  <si>
    <t>Rubber Tired Dozers (&gt;175 and &lt;=250)</t>
  </si>
  <si>
    <t>Rubber Tired Dozers (&lt;=175)</t>
  </si>
  <si>
    <t>&lt;=175</t>
  </si>
  <si>
    <t>Rubber Tired Loaders (&gt;750 and &lt;=1000)</t>
  </si>
  <si>
    <t>Rubber Tired Loaders (&gt;500 and &lt;=750)</t>
  </si>
  <si>
    <t>Rubber Tired Loaders (&gt;250 and &lt;=500)</t>
  </si>
  <si>
    <t>Rubber Tired Loaders (&gt;175 and &lt;=250)</t>
  </si>
  <si>
    <t>Rubber Tired Loaders (&gt;120 and &lt;=175)</t>
  </si>
  <si>
    <t>Rubber Tired Loaders (&gt;50 and &lt;=120)</t>
  </si>
  <si>
    <t>Rubber Tired Loaders (&gt;25 and &lt;=50)</t>
  </si>
  <si>
    <t>Rubber Tired Loaders (&lt;=25)</t>
  </si>
  <si>
    <t>Rough Terrain Forklifts (&gt;250 and &lt;=500)</t>
  </si>
  <si>
    <t>Rough Terrain Forklifts (&gt;175 and &lt;=250)</t>
  </si>
  <si>
    <t>Rough Terrain Forklifts (&gt;120 and &lt;=175)</t>
  </si>
  <si>
    <t>Rough Terrain Forklifts (&gt;50 and &lt;=120)</t>
  </si>
  <si>
    <t>Rough Terrain Forklifts (&lt;=50)</t>
  </si>
  <si>
    <t>Crushing/Proc. Equipment (&gt;750 and &lt;=9999)</t>
  </si>
  <si>
    <t>&gt;750 and &lt;=9999</t>
  </si>
  <si>
    <t>Crushing/Proc. Equipment (&gt;500 and &lt;=750)</t>
  </si>
  <si>
    <t>Crushing/Proc. Equipment (&gt;250 and &lt;=500)</t>
  </si>
  <si>
    <t>Crushing/Proc. Equipment (&gt;175 and &lt;=250)</t>
  </si>
  <si>
    <t>Crushing/Proc. Equipment (&gt;120 and &lt;=175)</t>
  </si>
  <si>
    <t>Crushing/Proc. Equipment (&gt;50 and &lt;=120)</t>
  </si>
  <si>
    <t>Crushing/Proc. Equipment (&lt;=50)</t>
  </si>
  <si>
    <t>Off-Highway Trucks (&gt;750 and &lt;=1000)</t>
  </si>
  <si>
    <t>Off-Highway Trucks (&gt;500 and &lt;=750)</t>
  </si>
  <si>
    <t>Off-Highway Trucks (&gt;250 and &lt;=500)</t>
  </si>
  <si>
    <t>Off-Highway Trucks (&gt;175 and &lt;=250)</t>
  </si>
  <si>
    <t>Off-Highway Trucks (&lt;=175)</t>
  </si>
  <si>
    <t>Graders (&gt;500 and &lt;=750)</t>
  </si>
  <si>
    <t>Graders (&gt;250 and &lt;=500)</t>
  </si>
  <si>
    <t>Graders (&gt;175 and &lt;=250)</t>
  </si>
  <si>
    <t>Graders (&gt;120 and &lt;=175)</t>
  </si>
  <si>
    <t>Graders (&gt;50 and &lt;=120)</t>
  </si>
  <si>
    <t>Graders (&lt;=50)</t>
  </si>
  <si>
    <t>Cranes (&gt;750 and &lt;=9999)</t>
  </si>
  <si>
    <t>Cranes (&gt;500 and &lt;=750)</t>
  </si>
  <si>
    <t>Cranes (&gt;250 and &lt;=500)</t>
  </si>
  <si>
    <t>Cranes (&gt;175 and &lt;=250)</t>
  </si>
  <si>
    <t>Cranes (&gt;120 and &lt;=175)</t>
  </si>
  <si>
    <t>Cranes (&gt;50 and &lt;=120)</t>
  </si>
  <si>
    <t>Cranes (&gt;25 and &lt;=50)</t>
  </si>
  <si>
    <t>Cement and Mortar Mixers (&gt;15 and &lt;=25)</t>
  </si>
  <si>
    <t>Cement and Mortar Mixers (&lt;=15)</t>
  </si>
  <si>
    <t>Concrete/Industrial Saws (&gt;120 and &lt;=175)</t>
  </si>
  <si>
    <t>Concrete/Industrial Saws (&gt;50 and &lt;=120)</t>
  </si>
  <si>
    <t>Concrete/Industrial Saws (&gt;25 and &lt;=50)</t>
  </si>
  <si>
    <t>Concrete/Industrial Saws (&lt;=25)</t>
  </si>
  <si>
    <t>Excavators (&gt;500 and &lt;=750)</t>
  </si>
  <si>
    <t>Excavators (&gt;250 and &lt;=500)</t>
  </si>
  <si>
    <t>Excavators (&gt;175 and &lt;=250)</t>
  </si>
  <si>
    <t>Excavators (&gt;120 and &lt;=175)</t>
  </si>
  <si>
    <t>Excavators (&gt;50 and &lt;=120)</t>
  </si>
  <si>
    <t>Excavators (&gt;25 and &lt;=50)</t>
  </si>
  <si>
    <t>Excavators (&lt;=25)</t>
  </si>
  <si>
    <t>Bore/Drill Rigs (&gt;750 and &lt;=1000)</t>
  </si>
  <si>
    <t>Bore/Drill Rigs (&gt;500 and &lt;=750)</t>
  </si>
  <si>
    <t>Bore/Drill Rigs (&gt;250 and &lt;=500)</t>
  </si>
  <si>
    <t>Bore/Drill Rigs (&gt;175 and &lt;=250)</t>
  </si>
  <si>
    <t>Bore/Drill Rigs (&gt;120 and &lt;=175)</t>
  </si>
  <si>
    <t>Bore/Drill Rigs (&gt;50 and &lt;=120)</t>
  </si>
  <si>
    <t>Bore/Drill Rigs (&gt;25 and &lt;=50)</t>
  </si>
  <si>
    <t>Bore/Drill Rigs (&gt;15 and &lt;=25)</t>
  </si>
  <si>
    <t>Bore/Drill Rigs (&lt;=15)</t>
  </si>
  <si>
    <t>Trenchers (&gt;500 and &lt;=750)</t>
  </si>
  <si>
    <t>Trenchers (&gt;250 and &lt;=500)</t>
  </si>
  <si>
    <t>Trenchers (&gt;175 and &lt;=250)</t>
  </si>
  <si>
    <t>Trenchers (&gt;120 and &lt;=175)</t>
  </si>
  <si>
    <t>Trenchers (&gt;50 and &lt;=120)</t>
  </si>
  <si>
    <t>Trenchers (&gt;25 and &lt;=50)</t>
  </si>
  <si>
    <t>Trenchers (&gt;15 and &lt;=25)</t>
  </si>
  <si>
    <t>Trenchers (&lt;=15)</t>
  </si>
  <si>
    <t>Signal Boards (&gt;175 and &lt;=250)</t>
  </si>
  <si>
    <t>Signal Boards (&gt;120 and &lt;=175)</t>
  </si>
  <si>
    <t>Signal Boards (&gt;50 and &lt;=120)</t>
  </si>
  <si>
    <t>Signal Boards (&gt;15 and &lt;=50)</t>
  </si>
  <si>
    <t>&gt;15 and &lt;=50</t>
  </si>
  <si>
    <t>Signal Boards (&lt;=15)</t>
  </si>
  <si>
    <t>Surfacing Equipment (&gt;500 and &lt;=750)</t>
  </si>
  <si>
    <t>Surfacing Equipment (&gt;250 and &lt;=500)</t>
  </si>
  <si>
    <t>Surfacing Equipment (&gt;175 and &lt;=250)</t>
  </si>
  <si>
    <t>Surfacing Equipment (&gt;120 and &lt;=175)</t>
  </si>
  <si>
    <t>Surfacing Equipment (&gt;50 and &lt;=120)</t>
  </si>
  <si>
    <t>Surfacing Equipment (&lt;=50)</t>
  </si>
  <si>
    <t>Paving Equipment (&gt;175 and &lt;=250)</t>
  </si>
  <si>
    <t>Paving Equipment (&gt;120 and &lt;=175)</t>
  </si>
  <si>
    <t>Paving Equipment (&gt;50 and &lt;=120)</t>
  </si>
  <si>
    <t>Paving Equipment (&gt;25 and &lt;=50)</t>
  </si>
  <si>
    <t>Paving Equipment (&lt;=25)</t>
  </si>
  <si>
    <t>Scrapers (&gt;500 and &lt;=750)</t>
  </si>
  <si>
    <t>Scrapers (&gt;250 and &lt;=500)</t>
  </si>
  <si>
    <t>Scrapers (&gt;175 and &lt;=250)</t>
  </si>
  <si>
    <t>Scrapers (&gt;120 and &lt;=175)</t>
  </si>
  <si>
    <t>Scrapers (&lt;=120)</t>
  </si>
  <si>
    <t>Rollers (&gt;250 and &lt;=500)</t>
  </si>
  <si>
    <t>Rollers (&gt;175 and &lt;=250)</t>
  </si>
  <si>
    <t>Rollers (&gt;120 and &lt;=175)</t>
  </si>
  <si>
    <t>Rollers (&gt;50 and &lt;=120)</t>
  </si>
  <si>
    <t>Rollers (&gt;25 and &lt;=50)</t>
  </si>
  <si>
    <t>Rollers (&gt;15 and &lt;=25)</t>
  </si>
  <si>
    <t>Rollers (&lt;=15)</t>
  </si>
  <si>
    <t>Plate Compactors (&lt;=15)</t>
  </si>
  <si>
    <t>Pavers (&gt;250 and &lt;=500)</t>
  </si>
  <si>
    <t>Pavers (&gt;175 and &lt;=250)</t>
  </si>
  <si>
    <t>Pavers (&gt;120 and &lt;=175)</t>
  </si>
  <si>
    <t>Pavers (&gt;50 and &lt;=120)</t>
  </si>
  <si>
    <t>Pavers (&gt;25 and &lt;=50)</t>
  </si>
  <si>
    <t>Pavers (&lt;=25)</t>
  </si>
  <si>
    <t>Table X-x. 2014 Diesel Fired Construction Equipment Exhaust Emission Factors</t>
  </si>
  <si>
    <t>Table X-x. 2015 Diesel Fired Construction Equipment Exhaust Emission Factors</t>
  </si>
  <si>
    <t>Table X-x. 2016 Diesel Fired Construction Equipment Exhaust Emission Factors</t>
  </si>
  <si>
    <t>Table X-x. 2017 Diesel Fired Construction Equipment Exhaust Emission Factors</t>
  </si>
  <si>
    <t>Table X-x. 2018 Diesel Fired Construction Equipment Exhaust Emission Factors</t>
  </si>
  <si>
    <t>ROG</t>
  </si>
  <si>
    <t>CO</t>
  </si>
  <si>
    <t>CO2</t>
  </si>
  <si>
    <t>SO2</t>
  </si>
  <si>
    <t>PM</t>
  </si>
  <si>
    <t>NOX</t>
  </si>
  <si>
    <t>N2O</t>
  </si>
  <si>
    <t>CH4</t>
  </si>
</sst>
</file>

<file path=xl/styles.xml><?xml version="1.0" encoding="utf-8"?>
<styleSheet xmlns="http://schemas.openxmlformats.org/spreadsheetml/2006/main">
  <fonts count="34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FA7D00"/>
      <name val="Calibri"/>
      <family val="2"/>
      <scheme val="minor"/>
    </font>
    <font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ScalaSansLF-Regular"/>
      <family val="3"/>
    </font>
    <font>
      <sz val="9"/>
      <name val="ScalaSansLF-Regular"/>
      <family val="3"/>
    </font>
    <font>
      <i/>
      <sz val="9"/>
      <color theme="1"/>
      <name val="ScalaSansLF-Regular"/>
      <family val="3"/>
    </font>
    <font>
      <b/>
      <sz val="11"/>
      <color theme="1"/>
      <name val="ScalaSansLF-Regular"/>
      <family val="3"/>
    </font>
    <font>
      <i/>
      <sz val="9"/>
      <color rgb="FFFF0000"/>
      <name val="ScalaSansLF-Regular"/>
      <family val="3"/>
    </font>
    <font>
      <b/>
      <i/>
      <sz val="9"/>
      <color theme="0"/>
      <name val="ScalaSansLF-Regular"/>
      <family val="3"/>
    </font>
    <font>
      <b/>
      <sz val="9"/>
      <color theme="0"/>
      <name val="ScalaSansLF-Regular"/>
      <family val="3"/>
    </font>
    <font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60">
    <xf numFmtId="0" fontId="0" fillId="0" borderId="0" xfId="0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0" fillId="0" borderId="10" xfId="0" applyFont="1" applyFill="1" applyBorder="1"/>
    <xf numFmtId="0" fontId="19" fillId="33" borderId="0" xfId="0" applyFont="1" applyFill="1"/>
    <xf numFmtId="0" fontId="20" fillId="33" borderId="10" xfId="0" applyFont="1" applyFill="1" applyBorder="1"/>
    <xf numFmtId="11" fontId="20" fillId="33" borderId="10" xfId="0" applyNumberFormat="1" applyFont="1" applyFill="1" applyBorder="1"/>
    <xf numFmtId="11" fontId="20" fillId="0" borderId="10" xfId="0" applyNumberFormat="1" applyFont="1" applyFill="1" applyBorder="1"/>
    <xf numFmtId="0" fontId="23" fillId="0" borderId="0" xfId="0" applyFont="1" applyFill="1" applyAlignment="1">
      <alignment horizontal="centerContinuous"/>
    </xf>
    <xf numFmtId="0" fontId="24" fillId="34" borderId="11" xfId="0" applyFont="1" applyFill="1" applyBorder="1"/>
    <xf numFmtId="0" fontId="25" fillId="34" borderId="12" xfId="0" applyFont="1" applyFill="1" applyBorder="1"/>
    <xf numFmtId="0" fontId="24" fillId="34" borderId="1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11" fontId="20" fillId="33" borderId="10" xfId="0" applyNumberFormat="1" applyFont="1" applyFill="1" applyBorder="1" applyAlignment="1">
      <alignment horizontal="center"/>
    </xf>
    <xf numFmtId="11" fontId="20" fillId="0" borderId="10" xfId="0" applyNumberFormat="1" applyFont="1" applyFill="1" applyBorder="1" applyAlignment="1">
      <alignment horizontal="center"/>
    </xf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30" fillId="34" borderId="11" xfId="0" applyFont="1" applyFill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31" fillId="34" borderId="11" xfId="0" applyFont="1" applyFill="1" applyBorder="1"/>
    <xf numFmtId="0" fontId="31" fillId="34" borderId="11" xfId="42" applyFont="1" applyFill="1" applyBorder="1"/>
    <xf numFmtId="0" fontId="32" fillId="34" borderId="12" xfId="0" applyFont="1" applyFill="1" applyBorder="1" applyAlignment="1">
      <alignment horizontal="center"/>
    </xf>
    <xf numFmtId="0" fontId="32" fillId="34" borderId="12" xfId="0" applyFont="1" applyFill="1" applyBorder="1"/>
    <xf numFmtId="0" fontId="26" fillId="0" borderId="10" xfId="0" applyFont="1" applyFill="1" applyBorder="1" applyAlignment="1">
      <alignment horizontal="center"/>
    </xf>
    <xf numFmtId="0" fontId="27" fillId="0" borderId="10" xfId="0" applyFont="1" applyFill="1" applyBorder="1"/>
    <xf numFmtId="11" fontId="27" fillId="0" borderId="10" xfId="0" applyNumberFormat="1" applyFont="1" applyFill="1" applyBorder="1"/>
    <xf numFmtId="11" fontId="27" fillId="0" borderId="10" xfId="0" applyNumberFormat="1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11" fontId="27" fillId="0" borderId="0" xfId="0" applyNumberFormat="1" applyFont="1"/>
    <xf numFmtId="11" fontId="27" fillId="0" borderId="0" xfId="0" applyNumberFormat="1" applyFont="1" applyFill="1"/>
    <xf numFmtId="0" fontId="27" fillId="33" borderId="0" xfId="0" applyFont="1" applyFill="1"/>
    <xf numFmtId="0" fontId="26" fillId="0" borderId="0" xfId="42" applyFont="1" applyFill="1"/>
    <xf numFmtId="0" fontId="27" fillId="0" borderId="0" xfId="42" applyFont="1" applyFill="1"/>
    <xf numFmtId="0" fontId="28" fillId="0" borderId="0" xfId="42" applyFont="1" applyFill="1"/>
    <xf numFmtId="0" fontId="31" fillId="34" borderId="11" xfId="42" applyFont="1" applyFill="1" applyBorder="1" applyAlignment="1">
      <alignment horizontal="center"/>
    </xf>
    <xf numFmtId="0" fontId="32" fillId="34" borderId="11" xfId="42" applyFont="1" applyFill="1" applyBorder="1" applyAlignment="1">
      <alignment horizontal="centerContinuous"/>
    </xf>
    <xf numFmtId="0" fontId="32" fillId="34" borderId="12" xfId="42" applyFont="1" applyFill="1" applyBorder="1" applyAlignment="1">
      <alignment horizontal="center"/>
    </xf>
    <xf numFmtId="0" fontId="32" fillId="34" borderId="12" xfId="42" applyFont="1" applyFill="1" applyBorder="1"/>
    <xf numFmtId="0" fontId="26" fillId="0" borderId="10" xfId="42" applyFont="1" applyFill="1" applyBorder="1" applyAlignment="1">
      <alignment horizontal="center"/>
    </xf>
    <xf numFmtId="0" fontId="27" fillId="0" borderId="10" xfId="42" applyFont="1" applyFill="1" applyBorder="1"/>
    <xf numFmtId="11" fontId="27" fillId="0" borderId="10" xfId="42" applyNumberFormat="1" applyFont="1" applyFill="1" applyBorder="1"/>
    <xf numFmtId="11" fontId="27" fillId="0" borderId="10" xfId="42" applyNumberFormat="1" applyFont="1" applyFill="1" applyBorder="1" applyAlignment="1">
      <alignment horizontal="center"/>
    </xf>
    <xf numFmtId="0" fontId="32" fillId="34" borderId="11" xfId="0" applyFont="1" applyFill="1" applyBorder="1" applyAlignment="1">
      <alignment horizontal="centerContinuous"/>
    </xf>
    <xf numFmtId="0" fontId="27" fillId="0" borderId="10" xfId="0" applyFont="1" applyFill="1" applyBorder="1" applyAlignment="1">
      <alignment horizontal="center"/>
    </xf>
    <xf numFmtId="0" fontId="33" fillId="0" borderId="0" xfId="0" applyFont="1" applyFill="1" applyAlignment="1">
      <alignment horizontal="centerContinuous"/>
    </xf>
    <xf numFmtId="0" fontId="29" fillId="0" borderId="13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2" fillId="34" borderId="16" xfId="0" applyFont="1" applyFill="1" applyBorder="1" applyAlignment="1">
      <alignment horizontal="center"/>
    </xf>
    <xf numFmtId="0" fontId="32" fillId="34" borderId="17" xfId="0" applyFont="1" applyFill="1" applyBorder="1" applyAlignment="1">
      <alignment horizontal="center"/>
    </xf>
    <xf numFmtId="0" fontId="32" fillId="34" borderId="18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48376"/>
  <sheetViews>
    <sheetView tabSelected="1" topLeftCell="E2" zoomScaleNormal="100" workbookViewId="0">
      <selection activeCell="E150" sqref="E150"/>
    </sheetView>
  </sheetViews>
  <sheetFormatPr defaultColWidth="9.35546875" defaultRowHeight="11.35"/>
  <cols>
    <col min="1" max="1" width="5.640625" style="19" hidden="1" customWidth="1"/>
    <col min="2" max="2" width="10.35546875" style="19" hidden="1" customWidth="1"/>
    <col min="3" max="3" width="11" style="19" hidden="1" customWidth="1"/>
    <col min="4" max="4" width="11.140625" style="19" hidden="1" customWidth="1"/>
    <col min="5" max="5" width="27" style="19" customWidth="1"/>
    <col min="6" max="6" width="7.640625" style="19" hidden="1" customWidth="1"/>
    <col min="7" max="7" width="9.640625" style="19" bestFit="1" customWidth="1"/>
    <col min="8" max="8" width="15.85546875" style="20" hidden="1" customWidth="1"/>
    <col min="9" max="9" width="43.640625" style="20" hidden="1" customWidth="1"/>
    <col min="10" max="10" width="34.640625" style="20" hidden="1" customWidth="1"/>
    <col min="11" max="11" width="6.640625" style="20" hidden="1" customWidth="1"/>
    <col min="12" max="12" width="6.5" style="20" hidden="1" customWidth="1"/>
    <col min="13" max="13" width="8.5" style="20" hidden="1" customWidth="1"/>
    <col min="14" max="14" width="7.140625" style="20" hidden="1" customWidth="1"/>
    <col min="15" max="15" width="9.640625" style="20" hidden="1" customWidth="1"/>
    <col min="16" max="16" width="11.85546875" style="20" hidden="1" customWidth="1"/>
    <col min="17" max="17" width="10.85546875" style="20" hidden="1" customWidth="1"/>
    <col min="18" max="18" width="13.640625" style="20" hidden="1" customWidth="1"/>
    <col min="19" max="19" width="10" style="20" hidden="1" customWidth="1"/>
    <col min="20" max="20" width="15.85546875" style="20" hidden="1" customWidth="1"/>
    <col min="21" max="21" width="15" style="20" hidden="1" customWidth="1"/>
    <col min="22" max="22" width="13.5" style="20" hidden="1" customWidth="1"/>
    <col min="23" max="23" width="14.85546875" style="20" hidden="1" customWidth="1"/>
    <col min="24" max="25" width="14.5" style="20" hidden="1" customWidth="1"/>
    <col min="26" max="26" width="13.85546875" style="20" hidden="1" customWidth="1"/>
    <col min="27" max="27" width="14.85546875" style="20" hidden="1" customWidth="1"/>
    <col min="28" max="28" width="14.5" style="20" hidden="1" customWidth="1"/>
    <col min="29" max="29" width="2.85546875" style="20" hidden="1" customWidth="1"/>
    <col min="30" max="32" width="12.5" style="20" customWidth="1"/>
    <col min="33" max="33" width="12.5" style="20" hidden="1" customWidth="1"/>
    <col min="34" max="35" width="12.5" style="20" customWidth="1"/>
    <col min="36" max="37" width="12.5" style="20" hidden="1" customWidth="1"/>
    <col min="38" max="16384" width="9.35546875" style="19"/>
  </cols>
  <sheetData>
    <row r="1" spans="1:37" hidden="1">
      <c r="I1" s="20">
        <v>1</v>
      </c>
      <c r="J1" s="20">
        <v>2</v>
      </c>
      <c r="K1" s="20">
        <v>3</v>
      </c>
      <c r="L1" s="20">
        <v>4</v>
      </c>
      <c r="M1" s="20">
        <v>5</v>
      </c>
      <c r="N1" s="20">
        <v>6</v>
      </c>
      <c r="O1" s="20">
        <v>7</v>
      </c>
      <c r="P1" s="20">
        <v>8</v>
      </c>
      <c r="Q1" s="20">
        <v>9</v>
      </c>
      <c r="R1" s="20">
        <v>10</v>
      </c>
      <c r="S1" s="20">
        <v>11</v>
      </c>
      <c r="T1" s="20">
        <v>12</v>
      </c>
      <c r="U1" s="20">
        <v>13</v>
      </c>
      <c r="V1" s="20">
        <v>14</v>
      </c>
      <c r="W1" s="20">
        <v>15</v>
      </c>
      <c r="X1" s="20">
        <v>16</v>
      </c>
      <c r="Y1" s="20">
        <v>17</v>
      </c>
      <c r="Z1" s="20">
        <v>18</v>
      </c>
      <c r="AA1" s="20">
        <v>19</v>
      </c>
      <c r="AB1" s="20">
        <v>20</v>
      </c>
      <c r="AC1" s="20">
        <v>21</v>
      </c>
      <c r="AD1" s="20">
        <v>22</v>
      </c>
      <c r="AE1" s="20">
        <v>23</v>
      </c>
      <c r="AF1" s="20">
        <v>24</v>
      </c>
      <c r="AG1" s="20">
        <v>25</v>
      </c>
      <c r="AH1" s="20">
        <v>26</v>
      </c>
      <c r="AI1" s="20">
        <v>27</v>
      </c>
      <c r="AJ1" s="20">
        <v>28</v>
      </c>
      <c r="AK1" s="20">
        <v>29</v>
      </c>
    </row>
    <row r="2" spans="1:37" s="21" customFormat="1" ht="13.7">
      <c r="E2" s="51" t="s">
        <v>222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3"/>
    </row>
    <row r="3" spans="1:37" s="21" customFormat="1" ht="13.7">
      <c r="E3" s="22"/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5" t="s">
        <v>63</v>
      </c>
      <c r="S3" s="25" t="s">
        <v>64</v>
      </c>
      <c r="T3" s="25" t="s">
        <v>65</v>
      </c>
      <c r="U3" s="25" t="s">
        <v>66</v>
      </c>
      <c r="V3" s="25" t="s">
        <v>66</v>
      </c>
      <c r="W3" s="25" t="s">
        <v>66</v>
      </c>
      <c r="X3" s="25" t="s">
        <v>66</v>
      </c>
      <c r="Y3" s="25" t="s">
        <v>66</v>
      </c>
      <c r="Z3" s="25" t="s">
        <v>66</v>
      </c>
      <c r="AA3" s="25" t="s">
        <v>66</v>
      </c>
      <c r="AB3" s="25" t="s">
        <v>66</v>
      </c>
      <c r="AC3" s="24"/>
      <c r="AD3" s="54" t="s">
        <v>67</v>
      </c>
      <c r="AE3" s="55"/>
      <c r="AF3" s="55"/>
      <c r="AG3" s="55"/>
      <c r="AH3" s="55"/>
      <c r="AI3" s="56"/>
      <c r="AJ3" s="23"/>
      <c r="AK3" s="23"/>
    </row>
    <row r="4" spans="1:37" ht="11.7">
      <c r="A4" s="19" t="s">
        <v>0</v>
      </c>
      <c r="B4" s="19" t="s">
        <v>1</v>
      </c>
      <c r="C4" s="19" t="s">
        <v>2</v>
      </c>
      <c r="D4" s="19" t="s">
        <v>3</v>
      </c>
      <c r="E4" s="26" t="s">
        <v>4</v>
      </c>
      <c r="F4" s="26" t="s">
        <v>5</v>
      </c>
      <c r="G4" s="26" t="s">
        <v>6</v>
      </c>
      <c r="H4" s="27" t="s">
        <v>61</v>
      </c>
      <c r="I4" s="27" t="s">
        <v>62</v>
      </c>
      <c r="J4" s="27" t="s">
        <v>7</v>
      </c>
      <c r="K4" s="27" t="s">
        <v>8</v>
      </c>
      <c r="L4" s="27" t="s">
        <v>9</v>
      </c>
      <c r="M4" s="27" t="s">
        <v>10</v>
      </c>
      <c r="N4" s="27" t="s">
        <v>11</v>
      </c>
      <c r="O4" s="27" t="s">
        <v>12</v>
      </c>
      <c r="P4" s="27" t="s">
        <v>13</v>
      </c>
      <c r="Q4" s="27" t="s">
        <v>14</v>
      </c>
      <c r="R4" s="27" t="s">
        <v>15</v>
      </c>
      <c r="S4" s="27" t="s">
        <v>16</v>
      </c>
      <c r="T4" s="27" t="s">
        <v>17</v>
      </c>
      <c r="U4" s="27" t="s">
        <v>18</v>
      </c>
      <c r="V4" s="27" t="s">
        <v>19</v>
      </c>
      <c r="W4" s="27" t="s">
        <v>20</v>
      </c>
      <c r="X4" s="27" t="s">
        <v>21</v>
      </c>
      <c r="Y4" s="27" t="s">
        <v>22</v>
      </c>
      <c r="Z4" s="27" t="s">
        <v>23</v>
      </c>
      <c r="AA4" s="27" t="s">
        <v>24</v>
      </c>
      <c r="AB4" s="27" t="s">
        <v>25</v>
      </c>
      <c r="AC4" s="27"/>
      <c r="AD4" s="26" t="s">
        <v>227</v>
      </c>
      <c r="AE4" s="26" t="s">
        <v>228</v>
      </c>
      <c r="AF4" s="26" t="s">
        <v>232</v>
      </c>
      <c r="AG4" s="26" t="s">
        <v>229</v>
      </c>
      <c r="AH4" s="26" t="s">
        <v>230</v>
      </c>
      <c r="AI4" s="26" t="s">
        <v>231</v>
      </c>
      <c r="AJ4" s="26" t="s">
        <v>233</v>
      </c>
      <c r="AK4" s="26" t="s">
        <v>234</v>
      </c>
    </row>
    <row r="5" spans="1:37" hidden="1">
      <c r="A5" s="19">
        <v>2014</v>
      </c>
      <c r="B5" s="19" t="s">
        <v>26</v>
      </c>
      <c r="C5" s="19" t="s">
        <v>27</v>
      </c>
      <c r="D5" s="19">
        <v>2270002003</v>
      </c>
      <c r="E5" s="28" t="s">
        <v>28</v>
      </c>
      <c r="F5" s="28" t="s">
        <v>29</v>
      </c>
      <c r="G5" s="28">
        <v>25</v>
      </c>
      <c r="H5" s="29" t="str">
        <f>"&lt;="&amp;G5</f>
        <v>&lt;=25</v>
      </c>
      <c r="I5" s="29" t="str">
        <f>E5&amp;" ("&amp;H5&amp;")"</f>
        <v>Pavers (&lt;=25)</v>
      </c>
      <c r="J5" s="29" t="s">
        <v>30</v>
      </c>
      <c r="K5" s="29" t="s">
        <v>31</v>
      </c>
      <c r="L5" s="29" t="s">
        <v>32</v>
      </c>
      <c r="M5" s="29" t="s">
        <v>33</v>
      </c>
      <c r="N5" s="29" t="s">
        <v>34</v>
      </c>
      <c r="O5" s="29" t="s">
        <v>35</v>
      </c>
      <c r="P5" s="29" t="s">
        <v>35</v>
      </c>
      <c r="Q5" s="29" t="s">
        <v>35</v>
      </c>
      <c r="R5" s="30">
        <v>8.8096919999999995E-2</v>
      </c>
      <c r="S5" s="30">
        <v>0.19832939999999999</v>
      </c>
      <c r="T5" s="30">
        <v>0.1684707</v>
      </c>
      <c r="U5" s="30">
        <v>2.3666130000000001E-6</v>
      </c>
      <c r="V5" s="30">
        <v>7.8081950000000005E-6</v>
      </c>
      <c r="W5" s="30">
        <v>1.458449E-5</v>
      </c>
      <c r="X5" s="30">
        <v>1.848723E-3</v>
      </c>
      <c r="Y5" s="30">
        <v>2.3456789999999999E-8</v>
      </c>
      <c r="Z5" s="30">
        <v>6.9422089999999996E-7</v>
      </c>
      <c r="AA5" s="30">
        <v>0</v>
      </c>
      <c r="AB5" s="30">
        <v>2.1353570000000001E-7</v>
      </c>
      <c r="AC5" s="29"/>
      <c r="AD5" s="31">
        <f t="shared" ref="AD5:AD6" si="0">U5/$S5*2000*453.6/$G5</f>
        <v>0.43301523901146277</v>
      </c>
      <c r="AE5" s="31">
        <f t="shared" ref="AE5:AE6" si="1">V5/$S5*2000*453.6/$G5</f>
        <v>1.428652434586098</v>
      </c>
      <c r="AF5" s="31">
        <f t="shared" ref="AF5:AF6" si="2">W5/$S5*2000*453.6/$G5</f>
        <v>2.6684998448036454</v>
      </c>
      <c r="AG5" s="31">
        <f t="shared" ref="AG5:AG6" si="3">X5/$S5*2000*453.6/$G5</f>
        <v>338.25776825826125</v>
      </c>
      <c r="AH5" s="31">
        <f t="shared" ref="AH5:AH6" si="4">Y5/$S5*2000*453.6/$G5</f>
        <v>4.2918497989708031E-3</v>
      </c>
      <c r="AI5" s="31">
        <f t="shared" ref="AI5:AI6" si="5">Z5/$S5*2000*453.6/$G5</f>
        <v>0.12702044184674588</v>
      </c>
      <c r="AJ5" s="31">
        <f t="shared" ref="AJ5:AJ6" si="6">AA5/$S5*2000*453.6/$G5</f>
        <v>0</v>
      </c>
      <c r="AK5" s="31">
        <f t="shared" ref="AK5:AK6" si="7">AB5/$S5*2000*453.6/$G5</f>
        <v>3.907027138487789E-2</v>
      </c>
    </row>
    <row r="6" spans="1:37" hidden="1">
      <c r="A6" s="19">
        <v>2014</v>
      </c>
      <c r="B6" s="19" t="s">
        <v>26</v>
      </c>
      <c r="C6" s="19" t="s">
        <v>27</v>
      </c>
      <c r="D6" s="19">
        <v>2270002003</v>
      </c>
      <c r="E6" s="28" t="s">
        <v>28</v>
      </c>
      <c r="F6" s="28" t="s">
        <v>29</v>
      </c>
      <c r="G6" s="28">
        <v>50</v>
      </c>
      <c r="H6" s="29" t="str">
        <f>IF(G6&lt;G5,"&lt;="&amp;G6,IF(G6=G5,"&lt;="&amp;G6,"&gt;"&amp;G5&amp;" and &lt;="&amp;G6))</f>
        <v>&gt;25 and &lt;=50</v>
      </c>
      <c r="I6" s="29" t="str">
        <f t="shared" ref="I6:I69" si="8">E6&amp;" ("&amp;H6&amp;")"</f>
        <v>Pavers (&gt;25 and &lt;=50)</v>
      </c>
      <c r="J6" s="29" t="s">
        <v>30</v>
      </c>
      <c r="K6" s="29" t="s">
        <v>31</v>
      </c>
      <c r="L6" s="29" t="s">
        <v>32</v>
      </c>
      <c r="M6" s="29" t="s">
        <v>33</v>
      </c>
      <c r="N6" s="29" t="s">
        <v>34</v>
      </c>
      <c r="O6" s="29" t="s">
        <v>35</v>
      </c>
      <c r="P6" s="29" t="s">
        <v>35</v>
      </c>
      <c r="Q6" s="29" t="s">
        <v>35</v>
      </c>
      <c r="R6" s="30">
        <v>5.1213689999999996</v>
      </c>
      <c r="S6" s="30">
        <v>11.696479999999999</v>
      </c>
      <c r="T6" s="30">
        <v>15.30109</v>
      </c>
      <c r="U6" s="30">
        <v>7.5351680000000003E-4</v>
      </c>
      <c r="V6" s="30">
        <v>2.0535649999999998E-3</v>
      </c>
      <c r="W6" s="30">
        <v>1.6726880000000001E-3</v>
      </c>
      <c r="X6" s="30">
        <v>0.16354270000000001</v>
      </c>
      <c r="Y6" s="30">
        <v>2.1141990000000002E-6</v>
      </c>
      <c r="Z6" s="30">
        <v>1.6997569999999999E-4</v>
      </c>
      <c r="AA6" s="30">
        <v>0</v>
      </c>
      <c r="AB6" s="30">
        <v>6.7988610000000002E-5</v>
      </c>
      <c r="AC6" s="29"/>
      <c r="AD6" s="31">
        <f t="shared" si="0"/>
        <v>1.1688823320520365</v>
      </c>
      <c r="AE6" s="31">
        <f t="shared" si="1"/>
        <v>3.1855638072308938</v>
      </c>
      <c r="AF6" s="31">
        <f t="shared" si="2"/>
        <v>2.5947337209143266</v>
      </c>
      <c r="AG6" s="31">
        <f t="shared" si="3"/>
        <v>253.69331190238438</v>
      </c>
      <c r="AH6" s="31">
        <f t="shared" si="4"/>
        <v>3.2796214464522666E-3</v>
      </c>
      <c r="AI6" s="31">
        <f t="shared" si="5"/>
        <v>0.263672412623285</v>
      </c>
      <c r="AJ6" s="31">
        <f t="shared" si="6"/>
        <v>0</v>
      </c>
      <c r="AK6" s="31">
        <f t="shared" si="7"/>
        <v>0.10546637448531528</v>
      </c>
    </row>
    <row r="7" spans="1:37">
      <c r="A7" s="19">
        <v>2014</v>
      </c>
      <c r="B7" s="19" t="s">
        <v>26</v>
      </c>
      <c r="C7" s="19" t="s">
        <v>27</v>
      </c>
      <c r="D7" s="19">
        <v>2270002003</v>
      </c>
      <c r="E7" s="28" t="s">
        <v>28</v>
      </c>
      <c r="F7" s="28" t="s">
        <v>29</v>
      </c>
      <c r="G7" s="28">
        <v>120</v>
      </c>
      <c r="H7" s="29" t="str">
        <f t="shared" ref="H7:H70" si="9">IF(G7&lt;G6,"&lt;="&amp;G7,IF(G7=G6,"&lt;="&amp;G7,"&gt;"&amp;G6&amp;" and &lt;="&amp;G7))</f>
        <v>&gt;50 and &lt;=120</v>
      </c>
      <c r="I7" s="29" t="str">
        <f t="shared" si="8"/>
        <v>Pavers (&gt;50 and &lt;=120)</v>
      </c>
      <c r="J7" s="29" t="s">
        <v>30</v>
      </c>
      <c r="K7" s="29" t="s">
        <v>31</v>
      </c>
      <c r="L7" s="29" t="s">
        <v>32</v>
      </c>
      <c r="M7" s="29" t="s">
        <v>33</v>
      </c>
      <c r="N7" s="29" t="s">
        <v>34</v>
      </c>
      <c r="O7" s="29" t="s">
        <v>35</v>
      </c>
      <c r="P7" s="29" t="s">
        <v>35</v>
      </c>
      <c r="Q7" s="29" t="s">
        <v>35</v>
      </c>
      <c r="R7" s="30">
        <v>6.0375759999999996</v>
      </c>
      <c r="S7" s="30">
        <v>13.788970000000001</v>
      </c>
      <c r="T7" s="30">
        <v>43.752540000000003</v>
      </c>
      <c r="U7" s="30">
        <v>9.0927529999999996E-4</v>
      </c>
      <c r="V7" s="30">
        <v>3.455475E-3</v>
      </c>
      <c r="W7" s="30">
        <v>5.4883079999999999E-3</v>
      </c>
      <c r="X7" s="30">
        <v>0.47664529999999999</v>
      </c>
      <c r="Y7" s="30">
        <v>5.5912940000000004E-6</v>
      </c>
      <c r="Z7" s="30">
        <v>4.7403480000000002E-4</v>
      </c>
      <c r="AA7" s="30">
        <v>0</v>
      </c>
      <c r="AB7" s="30">
        <v>8.2042430000000001E-5</v>
      </c>
      <c r="AC7" s="29"/>
      <c r="AD7" s="31">
        <f>U7/$S7*2000*453.6/$G7</f>
        <v>0.49852318686602415</v>
      </c>
      <c r="AE7" s="31">
        <f t="shared" ref="AE7:AK7" si="10">V7/$S7*2000*453.6/$G7</f>
        <v>1.8945135858588422</v>
      </c>
      <c r="AF7" s="31">
        <f t="shared" si="10"/>
        <v>3.0090433498658711</v>
      </c>
      <c r="AG7" s="31">
        <f t="shared" si="10"/>
        <v>261.32760227921301</v>
      </c>
      <c r="AH7" s="31">
        <f t="shared" si="10"/>
        <v>3.0655068971794119E-3</v>
      </c>
      <c r="AI7" s="31">
        <f t="shared" si="10"/>
        <v>0.25989635832117991</v>
      </c>
      <c r="AJ7" s="31">
        <f t="shared" si="10"/>
        <v>0</v>
      </c>
      <c r="AK7" s="31">
        <f t="shared" si="10"/>
        <v>4.4980935544859407E-2</v>
      </c>
    </row>
    <row r="8" spans="1:37" hidden="1">
      <c r="A8" s="19">
        <v>2014</v>
      </c>
      <c r="B8" s="19" t="s">
        <v>26</v>
      </c>
      <c r="C8" s="19" t="s">
        <v>27</v>
      </c>
      <c r="D8" s="19">
        <v>2270002003</v>
      </c>
      <c r="E8" s="28" t="s">
        <v>28</v>
      </c>
      <c r="F8" s="28" t="s">
        <v>29</v>
      </c>
      <c r="G8" s="28">
        <v>175</v>
      </c>
      <c r="H8" s="29" t="str">
        <f t="shared" si="9"/>
        <v>&gt;120 and &lt;=175</v>
      </c>
      <c r="I8" s="29" t="str">
        <f t="shared" si="8"/>
        <v>Pavers (&gt;120 and &lt;=175)</v>
      </c>
      <c r="J8" s="29" t="s">
        <v>30</v>
      </c>
      <c r="K8" s="29" t="s">
        <v>31</v>
      </c>
      <c r="L8" s="29" t="s">
        <v>32</v>
      </c>
      <c r="M8" s="29" t="s">
        <v>33</v>
      </c>
      <c r="N8" s="29" t="s">
        <v>34</v>
      </c>
      <c r="O8" s="29" t="s">
        <v>35</v>
      </c>
      <c r="P8" s="29" t="s">
        <v>35</v>
      </c>
      <c r="Q8" s="29" t="s">
        <v>35</v>
      </c>
      <c r="R8" s="30">
        <v>3.7529279999999998</v>
      </c>
      <c r="S8" s="30">
        <v>8.571161</v>
      </c>
      <c r="T8" s="30">
        <v>50.206569999999999</v>
      </c>
      <c r="U8" s="30">
        <v>7.3068709999999997E-4</v>
      </c>
      <c r="V8" s="30">
        <v>3.3159779999999998E-3</v>
      </c>
      <c r="W8" s="30">
        <v>5.6234730000000004E-3</v>
      </c>
      <c r="X8" s="30">
        <v>0.5492842</v>
      </c>
      <c r="Y8" s="30">
        <v>6.1803909999999997E-6</v>
      </c>
      <c r="Z8" s="30">
        <v>3.1074189999999999E-4</v>
      </c>
      <c r="AA8" s="30">
        <v>0</v>
      </c>
      <c r="AB8" s="30">
        <v>6.5928730000000007E-5</v>
      </c>
      <c r="AC8" s="29"/>
      <c r="AD8" s="31">
        <f t="shared" ref="AD8:AD71" si="11">U8/$S8*2000*453.6/$G8</f>
        <v>0.44193335376619342</v>
      </c>
      <c r="AE8" s="31">
        <f t="shared" ref="AE8:AE71" si="12">V8/$S8*2000*453.6/$G8</f>
        <v>2.0055661014884683</v>
      </c>
      <c r="AF8" s="31">
        <f t="shared" ref="AF8:AF71" si="13">W8/$S8*2000*453.6/$G8</f>
        <v>3.4011826439848702</v>
      </c>
      <c r="AG8" s="31">
        <f t="shared" ref="AG8:AG71" si="14">X8/$S8*2000*453.6/$G8</f>
        <v>332.21745488154994</v>
      </c>
      <c r="AH8" s="31">
        <f t="shared" ref="AH8:AH71" si="15">Y8/$S8*2000*453.6/$G8</f>
        <v>3.7380171652358417E-3</v>
      </c>
      <c r="AI8" s="31">
        <f t="shared" ref="AI8:AI71" si="16">Z8/$S8*2000*453.6/$G8</f>
        <v>0.18794256806049961</v>
      </c>
      <c r="AJ8" s="31">
        <f t="shared" ref="AJ8:AJ71" si="17">AA8/$S8*2000*453.6/$G8</f>
        <v>0</v>
      </c>
      <c r="AK8" s="31">
        <f t="shared" ref="AK8:AK71" si="18">AB8/$S8*2000*453.6/$G8</f>
        <v>3.9874940666731147E-2</v>
      </c>
    </row>
    <row r="9" spans="1:37" hidden="1">
      <c r="A9" s="19">
        <v>2014</v>
      </c>
      <c r="B9" s="19" t="s">
        <v>26</v>
      </c>
      <c r="C9" s="19" t="s">
        <v>27</v>
      </c>
      <c r="D9" s="19">
        <v>2270002003</v>
      </c>
      <c r="E9" s="28" t="s">
        <v>28</v>
      </c>
      <c r="F9" s="28" t="s">
        <v>29</v>
      </c>
      <c r="G9" s="28">
        <v>250</v>
      </c>
      <c r="H9" s="29" t="str">
        <f t="shared" si="9"/>
        <v>&gt;175 and &lt;=250</v>
      </c>
      <c r="I9" s="29" t="str">
        <f t="shared" si="8"/>
        <v>Pavers (&gt;175 and &lt;=250)</v>
      </c>
      <c r="J9" s="29" t="s">
        <v>30</v>
      </c>
      <c r="K9" s="29" t="s">
        <v>31</v>
      </c>
      <c r="L9" s="29" t="s">
        <v>36</v>
      </c>
      <c r="M9" s="29" t="s">
        <v>33</v>
      </c>
      <c r="N9" s="29" t="s">
        <v>34</v>
      </c>
      <c r="O9" s="29" t="s">
        <v>35</v>
      </c>
      <c r="P9" s="29" t="s">
        <v>35</v>
      </c>
      <c r="Q9" s="29" t="s">
        <v>35</v>
      </c>
      <c r="R9" s="30">
        <v>0.45223079999999999</v>
      </c>
      <c r="S9" s="30">
        <v>1.032832</v>
      </c>
      <c r="T9" s="30">
        <v>9.1111120000000003</v>
      </c>
      <c r="U9" s="30">
        <v>1.0121470000000001E-4</v>
      </c>
      <c r="V9" s="30">
        <v>2.9922260000000002E-4</v>
      </c>
      <c r="W9" s="30">
        <v>9.3630449999999995E-4</v>
      </c>
      <c r="X9" s="30">
        <v>0.1002866</v>
      </c>
      <c r="Y9" s="30">
        <v>1.128397E-6</v>
      </c>
      <c r="Z9" s="30">
        <v>3.5873610000000002E-5</v>
      </c>
      <c r="AA9" s="30">
        <v>0</v>
      </c>
      <c r="AB9" s="30">
        <v>9.1324430000000001E-6</v>
      </c>
      <c r="AC9" s="29"/>
      <c r="AD9" s="31">
        <f t="shared" si="11"/>
        <v>0.35561243586565872</v>
      </c>
      <c r="AE9" s="31">
        <f t="shared" si="12"/>
        <v>1.0513026037922917</v>
      </c>
      <c r="AF9" s="31">
        <f t="shared" si="13"/>
        <v>3.2896557906803818</v>
      </c>
      <c r="AG9" s="31">
        <f t="shared" si="14"/>
        <v>352.35160614698236</v>
      </c>
      <c r="AH9" s="31">
        <f t="shared" si="15"/>
        <v>3.9645625170405254E-3</v>
      </c>
      <c r="AI9" s="31">
        <f t="shared" si="16"/>
        <v>0.12604001034824638</v>
      </c>
      <c r="AJ9" s="31">
        <f t="shared" si="17"/>
        <v>0</v>
      </c>
      <c r="AK9" s="31">
        <f t="shared" si="18"/>
        <v>3.2086350111537987E-2</v>
      </c>
    </row>
    <row r="10" spans="1:37" hidden="1">
      <c r="A10" s="19">
        <v>2014</v>
      </c>
      <c r="B10" s="19" t="s">
        <v>26</v>
      </c>
      <c r="C10" s="19" t="s">
        <v>27</v>
      </c>
      <c r="D10" s="19">
        <v>2270002003</v>
      </c>
      <c r="E10" s="28" t="s">
        <v>28</v>
      </c>
      <c r="F10" s="28" t="s">
        <v>29</v>
      </c>
      <c r="G10" s="28">
        <v>500</v>
      </c>
      <c r="H10" s="29" t="str">
        <f t="shared" si="9"/>
        <v>&gt;250 and &lt;=500</v>
      </c>
      <c r="I10" s="29" t="str">
        <f t="shared" si="8"/>
        <v>Pavers (&gt;250 and &lt;=500)</v>
      </c>
      <c r="J10" s="29" t="s">
        <v>30</v>
      </c>
      <c r="K10" s="29" t="s">
        <v>31</v>
      </c>
      <c r="L10" s="29" t="s">
        <v>36</v>
      </c>
      <c r="M10" s="29" t="s">
        <v>33</v>
      </c>
      <c r="N10" s="29" t="s">
        <v>34</v>
      </c>
      <c r="O10" s="29" t="s">
        <v>35</v>
      </c>
      <c r="P10" s="29" t="s">
        <v>35</v>
      </c>
      <c r="Q10" s="29" t="s">
        <v>35</v>
      </c>
      <c r="R10" s="30">
        <v>0.46397699999999997</v>
      </c>
      <c r="S10" s="30">
        <v>1.0596589999999999</v>
      </c>
      <c r="T10" s="30">
        <v>11.225759999999999</v>
      </c>
      <c r="U10" s="30">
        <v>1.144676E-4</v>
      </c>
      <c r="V10" s="30">
        <v>4.5500100000000002E-4</v>
      </c>
      <c r="W10" s="30">
        <v>1.0358450000000001E-3</v>
      </c>
      <c r="X10" s="30">
        <v>0.1234698</v>
      </c>
      <c r="Y10" s="30">
        <v>1.2118960000000001E-6</v>
      </c>
      <c r="Z10" s="30">
        <v>3.9899060000000003E-5</v>
      </c>
      <c r="AA10" s="30">
        <v>0</v>
      </c>
      <c r="AB10" s="30">
        <v>1.0328229999999999E-5</v>
      </c>
      <c r="AC10" s="29"/>
      <c r="AD10" s="31">
        <f t="shared" si="11"/>
        <v>0.19599702681711761</v>
      </c>
      <c r="AE10" s="31">
        <f t="shared" si="12"/>
        <v>0.77907498015871157</v>
      </c>
      <c r="AF10" s="31">
        <f t="shared" si="13"/>
        <v>1.773624503731861</v>
      </c>
      <c r="AG10" s="31">
        <f t="shared" si="14"/>
        <v>211.41103422893596</v>
      </c>
      <c r="AH10" s="31">
        <f t="shared" si="15"/>
        <v>2.075067641948967E-3</v>
      </c>
      <c r="AI10" s="31">
        <f t="shared" si="16"/>
        <v>6.8317123210391281E-2</v>
      </c>
      <c r="AJ10" s="31">
        <f t="shared" si="17"/>
        <v>0</v>
      </c>
      <c r="AK10" s="31">
        <f t="shared" si="18"/>
        <v>1.7684500874337879E-2</v>
      </c>
    </row>
    <row r="11" spans="1:37">
      <c r="A11" s="19">
        <v>2014</v>
      </c>
      <c r="B11" s="19" t="s">
        <v>26</v>
      </c>
      <c r="C11" s="19" t="s">
        <v>27</v>
      </c>
      <c r="D11" s="19">
        <v>2270002009</v>
      </c>
      <c r="E11" s="28" t="s">
        <v>37</v>
      </c>
      <c r="F11" s="28" t="s">
        <v>29</v>
      </c>
      <c r="G11" s="28">
        <v>15</v>
      </c>
      <c r="H11" s="29" t="str">
        <f t="shared" si="9"/>
        <v>&lt;=15</v>
      </c>
      <c r="I11" s="29" t="str">
        <f t="shared" si="8"/>
        <v>Plate Compactors (&lt;=15)</v>
      </c>
      <c r="J11" s="29" t="s">
        <v>30</v>
      </c>
      <c r="K11" s="29" t="s">
        <v>31</v>
      </c>
      <c r="L11" s="29" t="s">
        <v>32</v>
      </c>
      <c r="M11" s="29" t="s">
        <v>33</v>
      </c>
      <c r="N11" s="29" t="s">
        <v>34</v>
      </c>
      <c r="O11" s="29" t="s">
        <v>35</v>
      </c>
      <c r="P11" s="29" t="s">
        <v>35</v>
      </c>
      <c r="Q11" s="29" t="s">
        <v>35</v>
      </c>
      <c r="R11" s="30">
        <v>1.8911469999999999</v>
      </c>
      <c r="S11" s="30">
        <v>3.1114280000000001</v>
      </c>
      <c r="T11" s="30">
        <v>0.61250910000000003</v>
      </c>
      <c r="U11" s="30">
        <v>7.8049970000000008E-6</v>
      </c>
      <c r="V11" s="30">
        <v>4.0940379999999997E-5</v>
      </c>
      <c r="W11" s="30">
        <v>4.8877859999999999E-5</v>
      </c>
      <c r="X11" s="30">
        <v>6.7050190000000004E-3</v>
      </c>
      <c r="Y11" s="30">
        <v>1.04336E-7</v>
      </c>
      <c r="Z11" s="30">
        <v>1.9048650000000001E-6</v>
      </c>
      <c r="AA11" s="30">
        <v>0</v>
      </c>
      <c r="AB11" s="30">
        <v>7.0423230000000003E-7</v>
      </c>
      <c r="AC11" s="29"/>
      <c r="AD11" s="31">
        <f t="shared" si="11"/>
        <v>0.15171368855715128</v>
      </c>
      <c r="AE11" s="31">
        <f t="shared" si="12"/>
        <v>0.79579992929291632</v>
      </c>
      <c r="AF11" s="31">
        <f t="shared" si="13"/>
        <v>0.95008882506681813</v>
      </c>
      <c r="AG11" s="31">
        <f t="shared" si="14"/>
        <v>130.33229408490249</v>
      </c>
      <c r="AH11" s="31">
        <f t="shared" si="15"/>
        <v>2.0280852650294339E-3</v>
      </c>
      <c r="AI11" s="31">
        <f t="shared" si="16"/>
        <v>3.7026804155519594E-2</v>
      </c>
      <c r="AJ11" s="31">
        <f t="shared" si="17"/>
        <v>0</v>
      </c>
      <c r="AK11" s="31">
        <f t="shared" si="18"/>
        <v>1.3688881601631149E-2</v>
      </c>
    </row>
    <row r="12" spans="1:37" hidden="1">
      <c r="A12" s="19">
        <v>2014</v>
      </c>
      <c r="B12" s="19" t="s">
        <v>26</v>
      </c>
      <c r="C12" s="19" t="s">
        <v>27</v>
      </c>
      <c r="D12" s="19">
        <v>2270002015</v>
      </c>
      <c r="E12" s="28" t="s">
        <v>38</v>
      </c>
      <c r="F12" s="28" t="s">
        <v>29</v>
      </c>
      <c r="G12" s="28">
        <v>15</v>
      </c>
      <c r="H12" s="29" t="str">
        <f t="shared" si="9"/>
        <v>&lt;=15</v>
      </c>
      <c r="I12" s="29" t="str">
        <f t="shared" si="8"/>
        <v>Rollers (&lt;=15)</v>
      </c>
      <c r="J12" s="29" t="s">
        <v>30</v>
      </c>
      <c r="K12" s="29" t="s">
        <v>31</v>
      </c>
      <c r="L12" s="29" t="s">
        <v>32</v>
      </c>
      <c r="M12" s="29" t="s">
        <v>33</v>
      </c>
      <c r="N12" s="29" t="s">
        <v>34</v>
      </c>
      <c r="O12" s="29" t="s">
        <v>35</v>
      </c>
      <c r="P12" s="29" t="s">
        <v>35</v>
      </c>
      <c r="Q12" s="29" t="s">
        <v>35</v>
      </c>
      <c r="R12" s="30">
        <v>3.553242</v>
      </c>
      <c r="S12" s="30">
        <v>6.7716260000000004</v>
      </c>
      <c r="T12" s="30">
        <v>1.9530689999999999</v>
      </c>
      <c r="U12" s="30">
        <v>2.4887309999999999E-5</v>
      </c>
      <c r="V12" s="30">
        <v>1.3054399999999999E-4</v>
      </c>
      <c r="W12" s="30">
        <v>1.5585379999999999E-4</v>
      </c>
      <c r="X12" s="30">
        <v>2.137988E-2</v>
      </c>
      <c r="Y12" s="30">
        <v>3.3268980000000001E-7</v>
      </c>
      <c r="Z12" s="30">
        <v>6.0734670000000001E-6</v>
      </c>
      <c r="AA12" s="30">
        <v>0</v>
      </c>
      <c r="AB12" s="30">
        <v>2.2455419999999998E-6</v>
      </c>
      <c r="AC12" s="29"/>
      <c r="AD12" s="31">
        <f t="shared" si="11"/>
        <v>0.22227815133322484</v>
      </c>
      <c r="AE12" s="31">
        <f t="shared" si="12"/>
        <v>1.165938744992709</v>
      </c>
      <c r="AF12" s="31">
        <f t="shared" si="13"/>
        <v>1.3919903172443366</v>
      </c>
      <c r="AG12" s="31">
        <f t="shared" si="14"/>
        <v>190.95194306360096</v>
      </c>
      <c r="AH12" s="31">
        <f t="shared" si="15"/>
        <v>2.971380744299818E-3</v>
      </c>
      <c r="AI12" s="31">
        <f t="shared" si="16"/>
        <v>5.4244473064519516E-2</v>
      </c>
      <c r="AJ12" s="31">
        <f t="shared" si="17"/>
        <v>0</v>
      </c>
      <c r="AK12" s="31">
        <f t="shared" si="18"/>
        <v>2.0055800506407175E-2</v>
      </c>
    </row>
    <row r="13" spans="1:37" hidden="1">
      <c r="A13" s="19">
        <v>2014</v>
      </c>
      <c r="B13" s="19" t="s">
        <v>26</v>
      </c>
      <c r="C13" s="19" t="s">
        <v>27</v>
      </c>
      <c r="D13" s="19">
        <v>2270002015</v>
      </c>
      <c r="E13" s="28" t="s">
        <v>38</v>
      </c>
      <c r="F13" s="28" t="s">
        <v>29</v>
      </c>
      <c r="G13" s="28">
        <v>25</v>
      </c>
      <c r="H13" s="29" t="str">
        <f t="shared" si="9"/>
        <v>&gt;15 and &lt;=25</v>
      </c>
      <c r="I13" s="29" t="str">
        <f t="shared" si="8"/>
        <v>Rollers (&gt;15 and &lt;=25)</v>
      </c>
      <c r="J13" s="29" t="s">
        <v>30</v>
      </c>
      <c r="K13" s="29" t="s">
        <v>31</v>
      </c>
      <c r="L13" s="29" t="s">
        <v>32</v>
      </c>
      <c r="M13" s="29" t="s">
        <v>33</v>
      </c>
      <c r="N13" s="29" t="s">
        <v>34</v>
      </c>
      <c r="O13" s="29" t="s">
        <v>35</v>
      </c>
      <c r="P13" s="29" t="s">
        <v>35</v>
      </c>
      <c r="Q13" s="29" t="s">
        <v>35</v>
      </c>
      <c r="R13" s="30">
        <v>1.4859009999999999</v>
      </c>
      <c r="S13" s="30">
        <v>2.8317700000000001</v>
      </c>
      <c r="T13" s="30">
        <v>1.7192240000000001</v>
      </c>
      <c r="U13" s="30">
        <v>2.2793409999999998E-5</v>
      </c>
      <c r="V13" s="30">
        <v>7.7717630000000005E-5</v>
      </c>
      <c r="W13" s="30">
        <v>1.4420850000000001E-4</v>
      </c>
      <c r="X13" s="30">
        <v>1.8874760000000001E-2</v>
      </c>
      <c r="Y13" s="30">
        <v>2.3948490000000001E-7</v>
      </c>
      <c r="Z13" s="30">
        <v>5.6254079999999998E-6</v>
      </c>
      <c r="AA13" s="30">
        <v>0</v>
      </c>
      <c r="AB13" s="30">
        <v>2.0566119999999998E-6</v>
      </c>
      <c r="AC13" s="29"/>
      <c r="AD13" s="31">
        <f t="shared" si="11"/>
        <v>0.29208843305776955</v>
      </c>
      <c r="AE13" s="31">
        <f t="shared" si="12"/>
        <v>0.99592034573429344</v>
      </c>
      <c r="AF13" s="31">
        <f t="shared" si="13"/>
        <v>1.8479742521461842</v>
      </c>
      <c r="AG13" s="31">
        <f t="shared" si="14"/>
        <v>241.87250054912653</v>
      </c>
      <c r="AH13" s="31">
        <f t="shared" si="15"/>
        <v>3.0689032129021781E-3</v>
      </c>
      <c r="AI13" s="31">
        <f t="shared" si="16"/>
        <v>7.2087353670672399E-2</v>
      </c>
      <c r="AJ13" s="31">
        <f t="shared" si="17"/>
        <v>0</v>
      </c>
      <c r="AK13" s="31">
        <f t="shared" si="18"/>
        <v>2.6354660249949674E-2</v>
      </c>
    </row>
    <row r="14" spans="1:37" hidden="1">
      <c r="A14" s="19">
        <v>2014</v>
      </c>
      <c r="B14" s="19" t="s">
        <v>26</v>
      </c>
      <c r="C14" s="19" t="s">
        <v>27</v>
      </c>
      <c r="D14" s="19">
        <v>2270002015</v>
      </c>
      <c r="E14" s="28" t="s">
        <v>38</v>
      </c>
      <c r="F14" s="28" t="s">
        <v>29</v>
      </c>
      <c r="G14" s="28">
        <v>50</v>
      </c>
      <c r="H14" s="29" t="str">
        <f t="shared" si="9"/>
        <v>&gt;25 and &lt;=50</v>
      </c>
      <c r="I14" s="29" t="str">
        <f t="shared" si="8"/>
        <v>Rollers (&gt;25 and &lt;=50)</v>
      </c>
      <c r="J14" s="29" t="s">
        <v>30</v>
      </c>
      <c r="K14" s="29" t="s">
        <v>31</v>
      </c>
      <c r="L14" s="29" t="s">
        <v>32</v>
      </c>
      <c r="M14" s="29" t="s">
        <v>33</v>
      </c>
      <c r="N14" s="29" t="s">
        <v>34</v>
      </c>
      <c r="O14" s="29" t="s">
        <v>35</v>
      </c>
      <c r="P14" s="29" t="s">
        <v>35</v>
      </c>
      <c r="Q14" s="29" t="s">
        <v>35</v>
      </c>
      <c r="R14" s="30">
        <v>4.6221519999999998</v>
      </c>
      <c r="S14" s="30">
        <v>8.8858730000000001</v>
      </c>
      <c r="T14" s="30">
        <v>10.72383</v>
      </c>
      <c r="U14" s="30">
        <v>4.2356750000000003E-4</v>
      </c>
      <c r="V14" s="30">
        <v>1.2604039999999999E-3</v>
      </c>
      <c r="W14" s="30">
        <v>1.1074100000000001E-3</v>
      </c>
      <c r="X14" s="30">
        <v>0.1153378</v>
      </c>
      <c r="Y14" s="30">
        <v>1.49103E-6</v>
      </c>
      <c r="Z14" s="30">
        <v>1.011517E-4</v>
      </c>
      <c r="AA14" s="30">
        <v>0</v>
      </c>
      <c r="AB14" s="30">
        <v>3.821782E-5</v>
      </c>
      <c r="AC14" s="29"/>
      <c r="AD14" s="31">
        <f t="shared" si="11"/>
        <v>0.86487942377749494</v>
      </c>
      <c r="AE14" s="31">
        <f t="shared" si="12"/>
        <v>2.5736098384480623</v>
      </c>
      <c r="AF14" s="31">
        <f t="shared" si="13"/>
        <v>2.2612124931337645</v>
      </c>
      <c r="AG14" s="31">
        <f t="shared" si="14"/>
        <v>235.50742208447048</v>
      </c>
      <c r="AH14" s="31">
        <f t="shared" si="15"/>
        <v>3.0445234047346841E-3</v>
      </c>
      <c r="AI14" s="31">
        <f t="shared" si="16"/>
        <v>0.2065409267946999</v>
      </c>
      <c r="AJ14" s="31">
        <f t="shared" si="17"/>
        <v>0</v>
      </c>
      <c r="AK14" s="31">
        <f t="shared" si="18"/>
        <v>7.8036691057817298E-2</v>
      </c>
    </row>
    <row r="15" spans="1:37">
      <c r="A15" s="19">
        <v>2014</v>
      </c>
      <c r="B15" s="19" t="s">
        <v>26</v>
      </c>
      <c r="C15" s="19" t="s">
        <v>27</v>
      </c>
      <c r="D15" s="19">
        <v>2270002015</v>
      </c>
      <c r="E15" s="28" t="s">
        <v>38</v>
      </c>
      <c r="F15" s="28" t="s">
        <v>29</v>
      </c>
      <c r="G15" s="28">
        <v>120</v>
      </c>
      <c r="H15" s="29" t="str">
        <f t="shared" si="9"/>
        <v>&gt;50 and &lt;=120</v>
      </c>
      <c r="I15" s="29" t="str">
        <f t="shared" si="8"/>
        <v>Rollers (&gt;50 and &lt;=120)</v>
      </c>
      <c r="J15" s="29" t="s">
        <v>30</v>
      </c>
      <c r="K15" s="29" t="s">
        <v>31</v>
      </c>
      <c r="L15" s="29" t="s">
        <v>32</v>
      </c>
      <c r="M15" s="29" t="s">
        <v>33</v>
      </c>
      <c r="N15" s="29" t="s">
        <v>34</v>
      </c>
      <c r="O15" s="29" t="s">
        <v>35</v>
      </c>
      <c r="P15" s="29" t="s">
        <v>35</v>
      </c>
      <c r="Q15" s="29" t="s">
        <v>35</v>
      </c>
      <c r="R15" s="30">
        <v>24.813960000000002</v>
      </c>
      <c r="S15" s="30">
        <v>47.703699999999998</v>
      </c>
      <c r="T15" s="30">
        <v>128.77780000000001</v>
      </c>
      <c r="U15" s="30">
        <v>2.2134640000000001E-3</v>
      </c>
      <c r="V15" s="30">
        <v>9.6160849999999999E-3</v>
      </c>
      <c r="W15" s="30">
        <v>1.412271E-2</v>
      </c>
      <c r="X15" s="30">
        <v>1.4057280000000001</v>
      </c>
      <c r="Y15" s="30">
        <v>1.6489899999999999E-5</v>
      </c>
      <c r="Z15" s="30">
        <v>1.1870330000000001E-3</v>
      </c>
      <c r="AA15" s="30">
        <v>0</v>
      </c>
      <c r="AB15" s="30">
        <v>1.9971729999999999E-4</v>
      </c>
      <c r="AC15" s="29"/>
      <c r="AD15" s="31">
        <f t="shared" si="11"/>
        <v>0.35078595245232552</v>
      </c>
      <c r="AE15" s="31">
        <f t="shared" si="12"/>
        <v>1.5239405454922783</v>
      </c>
      <c r="AF15" s="31">
        <f t="shared" si="13"/>
        <v>2.2381426933340602</v>
      </c>
      <c r="AG15" s="31">
        <f t="shared" si="14"/>
        <v>222.77734599202998</v>
      </c>
      <c r="AH15" s="31">
        <f t="shared" si="15"/>
        <v>2.6132908768082982E-3</v>
      </c>
      <c r="AI15" s="31">
        <f t="shared" si="16"/>
        <v>0.18811894004029039</v>
      </c>
      <c r="AJ15" s="31">
        <f t="shared" si="17"/>
        <v>0</v>
      </c>
      <c r="AK15" s="31">
        <f t="shared" si="18"/>
        <v>3.1650852826929574E-2</v>
      </c>
    </row>
    <row r="16" spans="1:37" hidden="1">
      <c r="A16" s="19">
        <v>2014</v>
      </c>
      <c r="B16" s="19" t="s">
        <v>26</v>
      </c>
      <c r="C16" s="19" t="s">
        <v>27</v>
      </c>
      <c r="D16" s="19">
        <v>2270002015</v>
      </c>
      <c r="E16" s="28" t="s">
        <v>38</v>
      </c>
      <c r="F16" s="28" t="s">
        <v>29</v>
      </c>
      <c r="G16" s="28">
        <v>175</v>
      </c>
      <c r="H16" s="29" t="str">
        <f t="shared" si="9"/>
        <v>&gt;120 and &lt;=175</v>
      </c>
      <c r="I16" s="29" t="str">
        <f t="shared" si="8"/>
        <v>Rollers (&gt;120 and &lt;=175)</v>
      </c>
      <c r="J16" s="29" t="s">
        <v>30</v>
      </c>
      <c r="K16" s="29" t="s">
        <v>31</v>
      </c>
      <c r="L16" s="29" t="s">
        <v>32</v>
      </c>
      <c r="M16" s="29" t="s">
        <v>33</v>
      </c>
      <c r="N16" s="29" t="s">
        <v>34</v>
      </c>
      <c r="O16" s="29" t="s">
        <v>35</v>
      </c>
      <c r="P16" s="29" t="s">
        <v>35</v>
      </c>
      <c r="Q16" s="29" t="s">
        <v>35</v>
      </c>
      <c r="R16" s="30">
        <v>9.9784410000000001</v>
      </c>
      <c r="S16" s="30">
        <v>19.1831</v>
      </c>
      <c r="T16" s="30">
        <v>94.589429999999993</v>
      </c>
      <c r="U16" s="30">
        <v>1.13787E-3</v>
      </c>
      <c r="V16" s="30">
        <v>5.9265400000000001E-3</v>
      </c>
      <c r="W16" s="30">
        <v>9.1868149999999992E-3</v>
      </c>
      <c r="X16" s="30">
        <v>1.036357</v>
      </c>
      <c r="Y16" s="30">
        <v>1.166079E-5</v>
      </c>
      <c r="Z16" s="30">
        <v>4.9281469999999997E-4</v>
      </c>
      <c r="AA16" s="30">
        <v>0</v>
      </c>
      <c r="AB16" s="30">
        <v>1.026682E-4</v>
      </c>
      <c r="AC16" s="29"/>
      <c r="AD16" s="31">
        <f t="shared" si="11"/>
        <v>0.30749556015451107</v>
      </c>
      <c r="AE16" s="31">
        <f t="shared" si="12"/>
        <v>1.6015755201192721</v>
      </c>
      <c r="AF16" s="31">
        <f t="shared" si="13"/>
        <v>2.4826252774577622</v>
      </c>
      <c r="AG16" s="31">
        <f t="shared" si="14"/>
        <v>280.0629037016958</v>
      </c>
      <c r="AH16" s="31">
        <f t="shared" si="15"/>
        <v>3.1511870010582236E-3</v>
      </c>
      <c r="AI16" s="31">
        <f t="shared" si="16"/>
        <v>0.1331771926748023</v>
      </c>
      <c r="AJ16" s="31">
        <f t="shared" si="17"/>
        <v>0</v>
      </c>
      <c r="AK16" s="31">
        <f t="shared" si="18"/>
        <v>2.7744835235180964E-2</v>
      </c>
    </row>
    <row r="17" spans="1:37" hidden="1">
      <c r="A17" s="19">
        <v>2014</v>
      </c>
      <c r="B17" s="19" t="s">
        <v>26</v>
      </c>
      <c r="C17" s="19" t="s">
        <v>27</v>
      </c>
      <c r="D17" s="19">
        <v>2270002015</v>
      </c>
      <c r="E17" s="28" t="s">
        <v>38</v>
      </c>
      <c r="F17" s="28" t="s">
        <v>29</v>
      </c>
      <c r="G17" s="28">
        <v>250</v>
      </c>
      <c r="H17" s="29" t="str">
        <f t="shared" si="9"/>
        <v>&gt;175 and &lt;=250</v>
      </c>
      <c r="I17" s="29" t="str">
        <f t="shared" si="8"/>
        <v>Rollers (&gt;175 and &lt;=250)</v>
      </c>
      <c r="J17" s="29" t="s">
        <v>30</v>
      </c>
      <c r="K17" s="29" t="s">
        <v>31</v>
      </c>
      <c r="L17" s="29" t="s">
        <v>36</v>
      </c>
      <c r="M17" s="29" t="s">
        <v>33</v>
      </c>
      <c r="N17" s="29" t="s">
        <v>34</v>
      </c>
      <c r="O17" s="29" t="s">
        <v>35</v>
      </c>
      <c r="P17" s="29" t="s">
        <v>35</v>
      </c>
      <c r="Q17" s="29" t="s">
        <v>35</v>
      </c>
      <c r="R17" s="30">
        <v>1.415424</v>
      </c>
      <c r="S17" s="30">
        <v>2.7210869999999998</v>
      </c>
      <c r="T17" s="30">
        <v>18.870809999999999</v>
      </c>
      <c r="U17" s="30">
        <v>1.6072720000000001E-4</v>
      </c>
      <c r="V17" s="30">
        <v>5.0419519999999999E-4</v>
      </c>
      <c r="W17" s="30">
        <v>1.640255E-3</v>
      </c>
      <c r="X17" s="30">
        <v>0.20809839999999999</v>
      </c>
      <c r="Y17" s="30">
        <v>2.3414639999999998E-6</v>
      </c>
      <c r="Z17" s="30">
        <v>5.5448960000000001E-5</v>
      </c>
      <c r="AA17" s="30">
        <v>0</v>
      </c>
      <c r="AB17" s="30">
        <v>1.450216E-5</v>
      </c>
      <c r="AC17" s="29"/>
      <c r="AD17" s="31">
        <f t="shared" si="11"/>
        <v>0.21434333535090944</v>
      </c>
      <c r="AE17" s="31">
        <f t="shared" si="12"/>
        <v>0.67238700628094594</v>
      </c>
      <c r="AF17" s="31">
        <f t="shared" si="13"/>
        <v>2.1874189777835111</v>
      </c>
      <c r="AG17" s="31">
        <f t="shared" si="14"/>
        <v>277.51684305573468</v>
      </c>
      <c r="AH17" s="31">
        <f t="shared" si="15"/>
        <v>3.1225405741161531E-3</v>
      </c>
      <c r="AI17" s="31">
        <f t="shared" si="16"/>
        <v>7.3945884879094273E-2</v>
      </c>
      <c r="AJ17" s="31">
        <f t="shared" si="17"/>
        <v>0</v>
      </c>
      <c r="AK17" s="31">
        <f t="shared" si="18"/>
        <v>1.9339858743215491E-2</v>
      </c>
    </row>
    <row r="18" spans="1:37" hidden="1">
      <c r="A18" s="19">
        <v>2014</v>
      </c>
      <c r="B18" s="19" t="s">
        <v>26</v>
      </c>
      <c r="C18" s="19" t="s">
        <v>27</v>
      </c>
      <c r="D18" s="19">
        <v>2270002015</v>
      </c>
      <c r="E18" s="28" t="s">
        <v>38</v>
      </c>
      <c r="F18" s="28" t="s">
        <v>29</v>
      </c>
      <c r="G18" s="28">
        <v>500</v>
      </c>
      <c r="H18" s="29" t="str">
        <f t="shared" si="9"/>
        <v>&gt;250 and &lt;=500</v>
      </c>
      <c r="I18" s="29" t="str">
        <f t="shared" si="8"/>
        <v>Rollers (&gt;250 and &lt;=500)</v>
      </c>
      <c r="J18" s="29" t="s">
        <v>30</v>
      </c>
      <c r="K18" s="29" t="s">
        <v>31</v>
      </c>
      <c r="L18" s="29" t="s">
        <v>36</v>
      </c>
      <c r="M18" s="29" t="s">
        <v>33</v>
      </c>
      <c r="N18" s="29" t="s">
        <v>34</v>
      </c>
      <c r="O18" s="29" t="s">
        <v>35</v>
      </c>
      <c r="P18" s="29" t="s">
        <v>35</v>
      </c>
      <c r="Q18" s="29" t="s">
        <v>35</v>
      </c>
      <c r="R18" s="30">
        <v>0.99255839999999995</v>
      </c>
      <c r="S18" s="30">
        <v>1.908148</v>
      </c>
      <c r="T18" s="30">
        <v>18.942240000000002</v>
      </c>
      <c r="U18" s="30">
        <v>1.4837119999999999E-4</v>
      </c>
      <c r="V18" s="30">
        <v>5.6290759999999996E-4</v>
      </c>
      <c r="W18" s="30">
        <v>1.4659320000000001E-3</v>
      </c>
      <c r="X18" s="30">
        <v>0.20885100000000001</v>
      </c>
      <c r="Y18" s="30">
        <v>2.0499399999999999E-6</v>
      </c>
      <c r="Z18" s="30">
        <v>5.120672E-5</v>
      </c>
      <c r="AA18" s="30">
        <v>0</v>
      </c>
      <c r="AB18" s="30">
        <v>1.33873E-5</v>
      </c>
      <c r="AC18" s="29"/>
      <c r="AD18" s="31">
        <f t="shared" si="11"/>
        <v>0.14108166938832839</v>
      </c>
      <c r="AE18" s="31">
        <f t="shared" si="12"/>
        <v>0.53525174642637785</v>
      </c>
      <c r="AF18" s="31">
        <f t="shared" si="13"/>
        <v>1.3939102317011052</v>
      </c>
      <c r="AG18" s="31">
        <f t="shared" si="14"/>
        <v>198.59007498370153</v>
      </c>
      <c r="AH18" s="31">
        <f t="shared" si="15"/>
        <v>1.9492257078591387E-3</v>
      </c>
      <c r="AI18" s="31">
        <f t="shared" si="16"/>
        <v>4.8690915362959275E-2</v>
      </c>
      <c r="AJ18" s="31">
        <f t="shared" si="17"/>
        <v>0</v>
      </c>
      <c r="AK18" s="31">
        <f t="shared" si="18"/>
        <v>1.2729577118755987E-2</v>
      </c>
    </row>
    <row r="19" spans="1:37" hidden="1">
      <c r="A19" s="19">
        <v>2014</v>
      </c>
      <c r="B19" s="19" t="s">
        <v>26</v>
      </c>
      <c r="C19" s="19" t="s">
        <v>27</v>
      </c>
      <c r="D19" s="19">
        <v>2270002018</v>
      </c>
      <c r="E19" s="28" t="s">
        <v>39</v>
      </c>
      <c r="F19" s="28" t="s">
        <v>29</v>
      </c>
      <c r="G19" s="28">
        <v>120</v>
      </c>
      <c r="H19" s="29" t="str">
        <f t="shared" si="9"/>
        <v>&lt;=120</v>
      </c>
      <c r="I19" s="29" t="str">
        <f t="shared" si="8"/>
        <v>Scrapers (&lt;=120)</v>
      </c>
      <c r="J19" s="29" t="s">
        <v>30</v>
      </c>
      <c r="K19" s="29" t="s">
        <v>31</v>
      </c>
      <c r="L19" s="29" t="s">
        <v>32</v>
      </c>
      <c r="M19" s="29" t="s">
        <v>33</v>
      </c>
      <c r="N19" s="29" t="s">
        <v>34</v>
      </c>
      <c r="O19" s="29" t="s">
        <v>35</v>
      </c>
      <c r="P19" s="29" t="s">
        <v>35</v>
      </c>
      <c r="Q19" s="29" t="s">
        <v>35</v>
      </c>
      <c r="R19" s="30">
        <v>0.22905200000000001</v>
      </c>
      <c r="S19" s="30">
        <v>0.6979474</v>
      </c>
      <c r="T19" s="30">
        <v>3.0055160000000001</v>
      </c>
      <c r="U19" s="30">
        <v>6.2142210000000003E-5</v>
      </c>
      <c r="V19" s="30">
        <v>2.4018379999999999E-4</v>
      </c>
      <c r="W19" s="30">
        <v>3.6957519999999998E-4</v>
      </c>
      <c r="X19" s="30">
        <v>3.2739369999999997E-2</v>
      </c>
      <c r="Y19" s="30">
        <v>3.8404959999999998E-7</v>
      </c>
      <c r="Z19" s="30">
        <v>3.2122980000000003E-5</v>
      </c>
      <c r="AA19" s="30">
        <v>0</v>
      </c>
      <c r="AB19" s="30">
        <v>5.6069910000000002E-6</v>
      </c>
      <c r="AC19" s="29"/>
      <c r="AD19" s="31">
        <f t="shared" si="11"/>
        <v>0.6731096177161775</v>
      </c>
      <c r="AE19" s="31">
        <f t="shared" si="12"/>
        <v>2.6016137147297922</v>
      </c>
      <c r="AF19" s="31">
        <f t="shared" si="13"/>
        <v>4.0031505411439312</v>
      </c>
      <c r="AG19" s="31">
        <f t="shared" si="14"/>
        <v>354.62505799147613</v>
      </c>
      <c r="AH19" s="31">
        <f t="shared" si="15"/>
        <v>4.1599337944378048E-3</v>
      </c>
      <c r="AI19" s="31">
        <f t="shared" si="16"/>
        <v>0.34794846832297105</v>
      </c>
      <c r="AJ19" s="31">
        <f t="shared" si="17"/>
        <v>0</v>
      </c>
      <c r="AK19" s="31">
        <f t="shared" si="18"/>
        <v>6.0733591041387938E-2</v>
      </c>
    </row>
    <row r="20" spans="1:37" hidden="1">
      <c r="A20" s="19">
        <v>2014</v>
      </c>
      <c r="B20" s="19" t="s">
        <v>26</v>
      </c>
      <c r="C20" s="19" t="s">
        <v>27</v>
      </c>
      <c r="D20" s="19">
        <v>2270002018</v>
      </c>
      <c r="E20" s="28" t="s">
        <v>39</v>
      </c>
      <c r="F20" s="28" t="s">
        <v>29</v>
      </c>
      <c r="G20" s="28">
        <v>175</v>
      </c>
      <c r="H20" s="29" t="str">
        <f t="shared" si="9"/>
        <v>&gt;120 and &lt;=175</v>
      </c>
      <c r="I20" s="29" t="str">
        <f t="shared" si="8"/>
        <v>Scrapers (&gt;120 and &lt;=175)</v>
      </c>
      <c r="J20" s="29" t="s">
        <v>30</v>
      </c>
      <c r="K20" s="29" t="s">
        <v>31</v>
      </c>
      <c r="L20" s="29" t="s">
        <v>32</v>
      </c>
      <c r="M20" s="29" t="s">
        <v>33</v>
      </c>
      <c r="N20" s="29" t="s">
        <v>34</v>
      </c>
      <c r="O20" s="29" t="s">
        <v>35</v>
      </c>
      <c r="P20" s="29" t="s">
        <v>35</v>
      </c>
      <c r="Q20" s="29" t="s">
        <v>35</v>
      </c>
      <c r="R20" s="30">
        <v>2.0967060000000002</v>
      </c>
      <c r="S20" s="30">
        <v>6.3889040000000001</v>
      </c>
      <c r="T20" s="30">
        <v>43.204210000000003</v>
      </c>
      <c r="U20" s="30">
        <v>6.3403169999999998E-4</v>
      </c>
      <c r="V20" s="30">
        <v>2.8936080000000002E-3</v>
      </c>
      <c r="W20" s="30">
        <v>4.7292050000000002E-3</v>
      </c>
      <c r="X20" s="30">
        <v>0.47258990000000001</v>
      </c>
      <c r="Y20" s="30">
        <v>5.3174470000000004E-6</v>
      </c>
      <c r="Z20" s="30">
        <v>2.6505080000000002E-4</v>
      </c>
      <c r="AA20" s="30">
        <v>0</v>
      </c>
      <c r="AB20" s="30">
        <v>5.7207680000000003E-5</v>
      </c>
      <c r="AC20" s="29"/>
      <c r="AD20" s="31">
        <f t="shared" si="11"/>
        <v>0.51445761789502553</v>
      </c>
      <c r="AE20" s="31">
        <f t="shared" si="12"/>
        <v>2.347893139731009</v>
      </c>
      <c r="AF20" s="31">
        <f t="shared" si="13"/>
        <v>3.837308984451794</v>
      </c>
      <c r="AG20" s="31">
        <f t="shared" si="14"/>
        <v>383.46264736486887</v>
      </c>
      <c r="AH20" s="31">
        <f t="shared" si="15"/>
        <v>4.3146125294729748E-3</v>
      </c>
      <c r="AI20" s="31">
        <f t="shared" si="16"/>
        <v>0.21506401523641619</v>
      </c>
      <c r="AJ20" s="31">
        <f t="shared" si="17"/>
        <v>0</v>
      </c>
      <c r="AK20" s="31">
        <f t="shared" si="18"/>
        <v>4.6418699219772278E-2</v>
      </c>
    </row>
    <row r="21" spans="1:37" hidden="1">
      <c r="A21" s="19">
        <v>2014</v>
      </c>
      <c r="B21" s="19" t="s">
        <v>26</v>
      </c>
      <c r="C21" s="19" t="s">
        <v>27</v>
      </c>
      <c r="D21" s="19">
        <v>2270002018</v>
      </c>
      <c r="E21" s="28" t="s">
        <v>39</v>
      </c>
      <c r="F21" s="28" t="s">
        <v>29</v>
      </c>
      <c r="G21" s="28">
        <v>250</v>
      </c>
      <c r="H21" s="29" t="str">
        <f t="shared" si="9"/>
        <v>&gt;175 and &lt;=250</v>
      </c>
      <c r="I21" s="29" t="str">
        <f t="shared" si="8"/>
        <v>Scrapers (&gt;175 and &lt;=250)</v>
      </c>
      <c r="J21" s="29" t="s">
        <v>30</v>
      </c>
      <c r="K21" s="29" t="s">
        <v>31</v>
      </c>
      <c r="L21" s="29" t="s">
        <v>36</v>
      </c>
      <c r="M21" s="29" t="s">
        <v>33</v>
      </c>
      <c r="N21" s="29" t="s">
        <v>34</v>
      </c>
      <c r="O21" s="29" t="s">
        <v>35</v>
      </c>
      <c r="P21" s="29" t="s">
        <v>35</v>
      </c>
      <c r="Q21" s="29" t="s">
        <v>35</v>
      </c>
      <c r="R21" s="30">
        <v>2.0438480000000001</v>
      </c>
      <c r="S21" s="30">
        <v>6.2278380000000002</v>
      </c>
      <c r="T21" s="30">
        <v>59.203119999999998</v>
      </c>
      <c r="U21" s="30">
        <v>6.6403060000000001E-4</v>
      </c>
      <c r="V21" s="30">
        <v>1.9050219999999999E-3</v>
      </c>
      <c r="W21" s="30">
        <v>5.9171529999999996E-3</v>
      </c>
      <c r="X21" s="30">
        <v>0.65168780000000004</v>
      </c>
      <c r="Y21" s="30">
        <v>7.3326059999999996E-6</v>
      </c>
      <c r="Z21" s="30">
        <v>2.256607E-4</v>
      </c>
      <c r="AA21" s="30">
        <v>0</v>
      </c>
      <c r="AB21" s="30">
        <v>5.991444E-5</v>
      </c>
      <c r="AC21" s="29"/>
      <c r="AD21" s="31">
        <f t="shared" si="11"/>
        <v>0.38691344271960831</v>
      </c>
      <c r="AE21" s="31">
        <f t="shared" si="12"/>
        <v>1.1100070094308812</v>
      </c>
      <c r="AF21" s="31">
        <f t="shared" si="13"/>
        <v>3.447771892332459</v>
      </c>
      <c r="AG21" s="31">
        <f t="shared" si="14"/>
        <v>379.72161264310341</v>
      </c>
      <c r="AH21" s="31">
        <f t="shared" si="15"/>
        <v>4.2725197175649075E-3</v>
      </c>
      <c r="AI21" s="31">
        <f t="shared" si="16"/>
        <v>0.13148664884346703</v>
      </c>
      <c r="AJ21" s="31">
        <f t="shared" si="17"/>
        <v>0</v>
      </c>
      <c r="AK21" s="31">
        <f t="shared" si="18"/>
        <v>3.4910593350694095E-2</v>
      </c>
    </row>
    <row r="22" spans="1:37">
      <c r="A22" s="19">
        <v>2014</v>
      </c>
      <c r="B22" s="19" t="s">
        <v>26</v>
      </c>
      <c r="C22" s="19" t="s">
        <v>27</v>
      </c>
      <c r="D22" s="19">
        <v>2270002018</v>
      </c>
      <c r="E22" s="28" t="s">
        <v>39</v>
      </c>
      <c r="F22" s="28" t="s">
        <v>29</v>
      </c>
      <c r="G22" s="28">
        <v>500</v>
      </c>
      <c r="H22" s="29" t="str">
        <f t="shared" si="9"/>
        <v>&gt;250 and &lt;=500</v>
      </c>
      <c r="I22" s="29" t="str">
        <f t="shared" si="8"/>
        <v>Scrapers (&gt;250 and &lt;=500)</v>
      </c>
      <c r="J22" s="29" t="s">
        <v>30</v>
      </c>
      <c r="K22" s="29" t="s">
        <v>31</v>
      </c>
      <c r="L22" s="29" t="s">
        <v>36</v>
      </c>
      <c r="M22" s="29" t="s">
        <v>33</v>
      </c>
      <c r="N22" s="29" t="s">
        <v>34</v>
      </c>
      <c r="O22" s="29" t="s">
        <v>35</v>
      </c>
      <c r="P22" s="29" t="s">
        <v>35</v>
      </c>
      <c r="Q22" s="29" t="s">
        <v>35</v>
      </c>
      <c r="R22" s="30">
        <v>5.6264560000000001</v>
      </c>
      <c r="S22" s="30">
        <v>17.144449999999999</v>
      </c>
      <c r="T22" s="30">
        <v>250.23840000000001</v>
      </c>
      <c r="U22" s="30">
        <v>2.5943989999999998E-3</v>
      </c>
      <c r="V22" s="30">
        <v>9.6701510000000001E-3</v>
      </c>
      <c r="W22" s="30">
        <v>2.2415810000000001E-2</v>
      </c>
      <c r="X22" s="30">
        <v>2.7528830000000002</v>
      </c>
      <c r="Y22" s="30">
        <v>2.702045E-5</v>
      </c>
      <c r="Z22" s="30">
        <v>8.6509680000000004E-4</v>
      </c>
      <c r="AA22" s="30">
        <v>0</v>
      </c>
      <c r="AB22" s="30">
        <v>2.340884E-4</v>
      </c>
      <c r="AC22" s="29"/>
      <c r="AD22" s="31">
        <f t="shared" si="11"/>
        <v>0.274565678432379</v>
      </c>
      <c r="AE22" s="31">
        <f t="shared" si="12"/>
        <v>1.0233936915094974</v>
      </c>
      <c r="AF22" s="31">
        <f t="shared" si="13"/>
        <v>2.3722689070807177</v>
      </c>
      <c r="AG22" s="31">
        <f t="shared" si="14"/>
        <v>291.33806655798236</v>
      </c>
      <c r="AH22" s="31">
        <f t="shared" si="15"/>
        <v>2.8595787254767583E-3</v>
      </c>
      <c r="AI22" s="31">
        <f t="shared" si="16"/>
        <v>9.1553338480966168E-2</v>
      </c>
      <c r="AJ22" s="31">
        <f t="shared" si="17"/>
        <v>0</v>
      </c>
      <c r="AK22" s="31">
        <f t="shared" si="18"/>
        <v>2.4773614374331055E-2</v>
      </c>
    </row>
    <row r="23" spans="1:37" hidden="1">
      <c r="A23" s="19">
        <v>2014</v>
      </c>
      <c r="B23" s="19" t="s">
        <v>26</v>
      </c>
      <c r="C23" s="19" t="s">
        <v>27</v>
      </c>
      <c r="D23" s="19">
        <v>2270002018</v>
      </c>
      <c r="E23" s="28" t="s">
        <v>39</v>
      </c>
      <c r="F23" s="28" t="s">
        <v>29</v>
      </c>
      <c r="G23" s="28">
        <v>750</v>
      </c>
      <c r="H23" s="29" t="str">
        <f t="shared" si="9"/>
        <v>&gt;500 and &lt;=750</v>
      </c>
      <c r="I23" s="29" t="str">
        <f t="shared" si="8"/>
        <v>Scrapers (&gt;500 and &lt;=750)</v>
      </c>
      <c r="J23" s="29" t="s">
        <v>30</v>
      </c>
      <c r="K23" s="29" t="s">
        <v>31</v>
      </c>
      <c r="L23" s="29" t="s">
        <v>36</v>
      </c>
      <c r="M23" s="29" t="s">
        <v>33</v>
      </c>
      <c r="N23" s="29" t="s">
        <v>34</v>
      </c>
      <c r="O23" s="29" t="s">
        <v>35</v>
      </c>
      <c r="P23" s="29" t="s">
        <v>35</v>
      </c>
      <c r="Q23" s="29" t="s">
        <v>35</v>
      </c>
      <c r="R23" s="30">
        <v>37.322800000000001</v>
      </c>
      <c r="S23" s="30">
        <v>113.7269</v>
      </c>
      <c r="T23" s="30">
        <v>2867.6529999999998</v>
      </c>
      <c r="U23" s="30">
        <v>2.9877239999999999E-2</v>
      </c>
      <c r="V23" s="30">
        <v>0.1108148</v>
      </c>
      <c r="W23" s="30">
        <v>0.26307320000000001</v>
      </c>
      <c r="X23" s="30">
        <v>31.546589999999998</v>
      </c>
      <c r="Y23" s="30">
        <v>3.1719229999999999E-4</v>
      </c>
      <c r="Z23" s="30">
        <v>1.0040250000000001E-2</v>
      </c>
      <c r="AA23" s="30">
        <v>0</v>
      </c>
      <c r="AB23" s="30">
        <v>2.695776E-3</v>
      </c>
      <c r="AC23" s="29"/>
      <c r="AD23" s="31">
        <f t="shared" si="11"/>
        <v>0.31777450633051635</v>
      </c>
      <c r="AE23" s="31">
        <f t="shared" si="12"/>
        <v>1.1786268866908356</v>
      </c>
      <c r="AF23" s="31">
        <f t="shared" si="13"/>
        <v>2.7980481550099405</v>
      </c>
      <c r="AG23" s="31">
        <f t="shared" si="14"/>
        <v>335.52972308222593</v>
      </c>
      <c r="AH23" s="31">
        <f t="shared" si="15"/>
        <v>3.3736592317209031E-3</v>
      </c>
      <c r="AI23" s="31">
        <f t="shared" si="16"/>
        <v>0.1067881600571193</v>
      </c>
      <c r="AJ23" s="31">
        <f t="shared" si="17"/>
        <v>0</v>
      </c>
      <c r="AK23" s="31">
        <f t="shared" si="18"/>
        <v>2.8672289929647255E-2</v>
      </c>
    </row>
    <row r="24" spans="1:37" hidden="1">
      <c r="A24" s="19">
        <v>2014</v>
      </c>
      <c r="B24" s="19" t="s">
        <v>26</v>
      </c>
      <c r="C24" s="19" t="s">
        <v>27</v>
      </c>
      <c r="D24" s="19">
        <v>2270002021</v>
      </c>
      <c r="E24" s="28" t="s">
        <v>40</v>
      </c>
      <c r="F24" s="28" t="s">
        <v>29</v>
      </c>
      <c r="G24" s="28">
        <v>25</v>
      </c>
      <c r="H24" s="29" t="str">
        <f t="shared" si="9"/>
        <v>&lt;=25</v>
      </c>
      <c r="I24" s="29" t="str">
        <f t="shared" si="8"/>
        <v>Paving Equipment (&lt;=25)</v>
      </c>
      <c r="J24" s="29" t="s">
        <v>30</v>
      </c>
      <c r="K24" s="29" t="s">
        <v>31</v>
      </c>
      <c r="L24" s="29" t="s">
        <v>32</v>
      </c>
      <c r="M24" s="29" t="s">
        <v>33</v>
      </c>
      <c r="N24" s="29" t="s">
        <v>34</v>
      </c>
      <c r="O24" s="29" t="s">
        <v>35</v>
      </c>
      <c r="P24" s="29" t="s">
        <v>35</v>
      </c>
      <c r="Q24" s="29" t="s">
        <v>35</v>
      </c>
      <c r="R24" s="30">
        <v>0.15270130000000001</v>
      </c>
      <c r="S24" s="30">
        <v>0.3471206</v>
      </c>
      <c r="T24" s="30">
        <v>0.19945399999999999</v>
      </c>
      <c r="U24" s="30">
        <v>2.644354E-6</v>
      </c>
      <c r="V24" s="30">
        <v>9.0163319999999996E-6</v>
      </c>
      <c r="W24" s="30">
        <v>1.6730200000000001E-5</v>
      </c>
      <c r="X24" s="30">
        <v>2.1897359999999999E-3</v>
      </c>
      <c r="Y24" s="30">
        <v>2.7783600000000001E-8</v>
      </c>
      <c r="Z24" s="30">
        <v>6.5262610000000003E-7</v>
      </c>
      <c r="AA24" s="30">
        <v>0</v>
      </c>
      <c r="AB24" s="30">
        <v>2.3859579999999999E-7</v>
      </c>
      <c r="AC24" s="29"/>
      <c r="AD24" s="31">
        <f t="shared" si="11"/>
        <v>0.27644086220178232</v>
      </c>
      <c r="AE24" s="31">
        <f t="shared" si="12"/>
        <v>0.9425676713395863</v>
      </c>
      <c r="AF24" s="31">
        <f t="shared" si="13"/>
        <v>1.7489757093067948</v>
      </c>
      <c r="AG24" s="31">
        <f t="shared" si="14"/>
        <v>228.91508014217536</v>
      </c>
      <c r="AH24" s="31">
        <f t="shared" si="15"/>
        <v>2.9044985425814547E-3</v>
      </c>
      <c r="AI24" s="31">
        <f t="shared" si="16"/>
        <v>6.8225555950295086E-2</v>
      </c>
      <c r="AJ24" s="31">
        <f t="shared" si="17"/>
        <v>0</v>
      </c>
      <c r="AK24" s="31">
        <f t="shared" si="18"/>
        <v>2.4942813507466858E-2</v>
      </c>
    </row>
    <row r="25" spans="1:37" hidden="1">
      <c r="A25" s="19">
        <v>2014</v>
      </c>
      <c r="B25" s="19" t="s">
        <v>26</v>
      </c>
      <c r="C25" s="19" t="s">
        <v>27</v>
      </c>
      <c r="D25" s="19">
        <v>2270002021</v>
      </c>
      <c r="E25" s="28" t="s">
        <v>40</v>
      </c>
      <c r="F25" s="28" t="s">
        <v>29</v>
      </c>
      <c r="G25" s="28">
        <v>50</v>
      </c>
      <c r="H25" s="29" t="str">
        <f t="shared" si="9"/>
        <v>&gt;25 and &lt;=50</v>
      </c>
      <c r="I25" s="29" t="str">
        <f t="shared" si="8"/>
        <v>Paving Equipment (&gt;25 and &lt;=50)</v>
      </c>
      <c r="J25" s="29" t="s">
        <v>30</v>
      </c>
      <c r="K25" s="29" t="s">
        <v>31</v>
      </c>
      <c r="L25" s="29" t="s">
        <v>32</v>
      </c>
      <c r="M25" s="29" t="s">
        <v>33</v>
      </c>
      <c r="N25" s="29" t="s">
        <v>34</v>
      </c>
      <c r="O25" s="29" t="s">
        <v>35</v>
      </c>
      <c r="P25" s="29" t="s">
        <v>35</v>
      </c>
      <c r="Q25" s="29" t="s">
        <v>35</v>
      </c>
      <c r="R25" s="30">
        <v>0.12920880000000001</v>
      </c>
      <c r="S25" s="30">
        <v>0.29612450000000001</v>
      </c>
      <c r="T25" s="30">
        <v>0.33109529999999998</v>
      </c>
      <c r="U25" s="30">
        <v>1.628862E-5</v>
      </c>
      <c r="V25" s="30">
        <v>4.410512E-5</v>
      </c>
      <c r="W25" s="30">
        <v>3.6116499999999999E-5</v>
      </c>
      <c r="X25" s="30">
        <v>3.5394390000000001E-3</v>
      </c>
      <c r="Y25" s="30">
        <v>4.5756100000000002E-8</v>
      </c>
      <c r="Z25" s="30">
        <v>3.6758290000000002E-6</v>
      </c>
      <c r="AA25" s="30">
        <v>0</v>
      </c>
      <c r="AB25" s="30">
        <v>1.469696E-6</v>
      </c>
      <c r="AC25" s="29"/>
      <c r="AD25" s="31">
        <f t="shared" si="11"/>
        <v>0.99802860377982905</v>
      </c>
      <c r="AE25" s="31">
        <f t="shared" si="12"/>
        <v>2.7023880066661148</v>
      </c>
      <c r="AF25" s="31">
        <f t="shared" si="13"/>
        <v>2.2129130686586214</v>
      </c>
      <c r="AG25" s="31">
        <f t="shared" si="14"/>
        <v>216.86682870211683</v>
      </c>
      <c r="AH25" s="31">
        <f t="shared" si="15"/>
        <v>2.8035460706560922E-3</v>
      </c>
      <c r="AI25" s="31">
        <f t="shared" si="16"/>
        <v>0.22522365213280227</v>
      </c>
      <c r="AJ25" s="31">
        <f t="shared" si="17"/>
        <v>0</v>
      </c>
      <c r="AK25" s="31">
        <f t="shared" si="18"/>
        <v>9.0050516671197428E-2</v>
      </c>
    </row>
    <row r="26" spans="1:37">
      <c r="A26" s="19">
        <v>2014</v>
      </c>
      <c r="B26" s="19" t="s">
        <v>26</v>
      </c>
      <c r="C26" s="19" t="s">
        <v>27</v>
      </c>
      <c r="D26" s="19">
        <v>2270002021</v>
      </c>
      <c r="E26" s="28" t="s">
        <v>40</v>
      </c>
      <c r="F26" s="28" t="s">
        <v>29</v>
      </c>
      <c r="G26" s="28">
        <v>120</v>
      </c>
      <c r="H26" s="29" t="str">
        <f t="shared" si="9"/>
        <v>&gt;50 and &lt;=120</v>
      </c>
      <c r="I26" s="29" t="str">
        <f t="shared" si="8"/>
        <v>Paving Equipment (&gt;50 and &lt;=120)</v>
      </c>
      <c r="J26" s="29" t="s">
        <v>30</v>
      </c>
      <c r="K26" s="29" t="s">
        <v>31</v>
      </c>
      <c r="L26" s="29" t="s">
        <v>32</v>
      </c>
      <c r="M26" s="29" t="s">
        <v>33</v>
      </c>
      <c r="N26" s="29" t="s">
        <v>34</v>
      </c>
      <c r="O26" s="29" t="s">
        <v>35</v>
      </c>
      <c r="P26" s="29" t="s">
        <v>35</v>
      </c>
      <c r="Q26" s="29" t="s">
        <v>35</v>
      </c>
      <c r="R26" s="30">
        <v>1.8617809999999999</v>
      </c>
      <c r="S26" s="30">
        <v>4.2668840000000001</v>
      </c>
      <c r="T26" s="30">
        <v>10.66217</v>
      </c>
      <c r="U26" s="30">
        <v>2.205478E-4</v>
      </c>
      <c r="V26" s="30">
        <v>8.3719250000000001E-4</v>
      </c>
      <c r="W26" s="30">
        <v>1.3335129999999999E-3</v>
      </c>
      <c r="X26" s="30">
        <v>0.1161669</v>
      </c>
      <c r="Y26" s="30">
        <v>1.362697E-6</v>
      </c>
      <c r="Z26" s="30">
        <v>1.1561320000000001E-4</v>
      </c>
      <c r="AA26" s="30">
        <v>0</v>
      </c>
      <c r="AB26" s="30">
        <v>1.989967E-5</v>
      </c>
      <c r="AC26" s="29"/>
      <c r="AD26" s="31">
        <f t="shared" si="11"/>
        <v>0.39076322862304197</v>
      </c>
      <c r="AE26" s="31">
        <f t="shared" si="12"/>
        <v>1.4833249040751988</v>
      </c>
      <c r="AF26" s="31">
        <f t="shared" si="13"/>
        <v>2.3626979969457809</v>
      </c>
      <c r="AG26" s="31">
        <f t="shared" si="14"/>
        <v>205.82274184158743</v>
      </c>
      <c r="AH26" s="31">
        <f t="shared" si="15"/>
        <v>2.4144057630814428E-3</v>
      </c>
      <c r="AI26" s="31">
        <f t="shared" si="16"/>
        <v>0.20484170462567064</v>
      </c>
      <c r="AJ26" s="31">
        <f t="shared" si="17"/>
        <v>0</v>
      </c>
      <c r="AK26" s="31">
        <f t="shared" si="18"/>
        <v>3.5257931830347394E-2</v>
      </c>
    </row>
    <row r="27" spans="1:37" hidden="1">
      <c r="A27" s="19">
        <v>2014</v>
      </c>
      <c r="B27" s="19" t="s">
        <v>26</v>
      </c>
      <c r="C27" s="19" t="s">
        <v>27</v>
      </c>
      <c r="D27" s="19">
        <v>2270002021</v>
      </c>
      <c r="E27" s="28" t="s">
        <v>40</v>
      </c>
      <c r="F27" s="28" t="s">
        <v>29</v>
      </c>
      <c r="G27" s="28">
        <v>175</v>
      </c>
      <c r="H27" s="29" t="str">
        <f t="shared" si="9"/>
        <v>&gt;120 and &lt;=175</v>
      </c>
      <c r="I27" s="29" t="str">
        <f t="shared" si="8"/>
        <v>Paving Equipment (&gt;120 and &lt;=175)</v>
      </c>
      <c r="J27" s="29" t="s">
        <v>30</v>
      </c>
      <c r="K27" s="29" t="s">
        <v>31</v>
      </c>
      <c r="L27" s="29" t="s">
        <v>32</v>
      </c>
      <c r="M27" s="29" t="s">
        <v>33</v>
      </c>
      <c r="N27" s="29" t="s">
        <v>34</v>
      </c>
      <c r="O27" s="29" t="s">
        <v>35</v>
      </c>
      <c r="P27" s="29" t="s">
        <v>35</v>
      </c>
      <c r="Q27" s="29" t="s">
        <v>35</v>
      </c>
      <c r="R27" s="30">
        <v>0.87509579999999998</v>
      </c>
      <c r="S27" s="30">
        <v>2.0055700000000001</v>
      </c>
      <c r="T27" s="30">
        <v>9.2501580000000008</v>
      </c>
      <c r="U27" s="30">
        <v>1.3340260000000001E-4</v>
      </c>
      <c r="V27" s="30">
        <v>6.0626910000000003E-4</v>
      </c>
      <c r="W27" s="30">
        <v>1.0334540000000001E-3</v>
      </c>
      <c r="X27" s="30">
        <v>0.1012136</v>
      </c>
      <c r="Y27" s="30">
        <v>1.1388269999999999E-6</v>
      </c>
      <c r="Z27" s="30">
        <v>5.6998169999999997E-5</v>
      </c>
      <c r="AA27" s="30">
        <v>0</v>
      </c>
      <c r="AB27" s="30">
        <v>1.2036699999999999E-5</v>
      </c>
      <c r="AC27" s="29"/>
      <c r="AD27" s="31">
        <f t="shared" si="11"/>
        <v>0.34481921767876461</v>
      </c>
      <c r="AE27" s="31">
        <f t="shared" si="12"/>
        <v>1.5670851749876595</v>
      </c>
      <c r="AF27" s="31">
        <f t="shared" si="13"/>
        <v>2.6712732719376535</v>
      </c>
      <c r="AG27" s="31">
        <f t="shared" si="14"/>
        <v>261.61704772209401</v>
      </c>
      <c r="AH27" s="31">
        <f t="shared" si="15"/>
        <v>2.9436415423046811E-3</v>
      </c>
      <c r="AI27" s="31">
        <f t="shared" si="16"/>
        <v>0.14732894552670811</v>
      </c>
      <c r="AJ27" s="31">
        <f t="shared" si="17"/>
        <v>0</v>
      </c>
      <c r="AK27" s="31">
        <f t="shared" si="18"/>
        <v>3.1112478148356826E-2</v>
      </c>
    </row>
    <row r="28" spans="1:37" hidden="1">
      <c r="A28" s="19">
        <v>2014</v>
      </c>
      <c r="B28" s="19" t="s">
        <v>26</v>
      </c>
      <c r="C28" s="19" t="s">
        <v>27</v>
      </c>
      <c r="D28" s="19">
        <v>2270002021</v>
      </c>
      <c r="E28" s="28" t="s">
        <v>40</v>
      </c>
      <c r="F28" s="28" t="s">
        <v>29</v>
      </c>
      <c r="G28" s="28">
        <v>250</v>
      </c>
      <c r="H28" s="29" t="str">
        <f t="shared" si="9"/>
        <v>&gt;175 and &lt;=250</v>
      </c>
      <c r="I28" s="29" t="str">
        <f t="shared" si="8"/>
        <v>Paving Equipment (&gt;175 and &lt;=250)</v>
      </c>
      <c r="J28" s="29" t="s">
        <v>30</v>
      </c>
      <c r="K28" s="29" t="s">
        <v>31</v>
      </c>
      <c r="L28" s="29" t="s">
        <v>36</v>
      </c>
      <c r="M28" s="29" t="s">
        <v>33</v>
      </c>
      <c r="N28" s="29" t="s">
        <v>34</v>
      </c>
      <c r="O28" s="29" t="s">
        <v>35</v>
      </c>
      <c r="P28" s="29" t="s">
        <v>35</v>
      </c>
      <c r="Q28" s="29" t="s">
        <v>35</v>
      </c>
      <c r="R28" s="30">
        <v>0.24667130000000001</v>
      </c>
      <c r="S28" s="30">
        <v>0.56532839999999995</v>
      </c>
      <c r="T28" s="30">
        <v>3.1370900000000002</v>
      </c>
      <c r="U28" s="30">
        <v>3.4075159999999999E-5</v>
      </c>
      <c r="V28" s="30">
        <v>1.011524E-4</v>
      </c>
      <c r="W28" s="30">
        <v>3.212965E-4</v>
      </c>
      <c r="X28" s="30">
        <v>3.453635E-2</v>
      </c>
      <c r="Y28" s="30">
        <v>3.8859319999999998E-7</v>
      </c>
      <c r="Z28" s="30">
        <v>1.211333E-5</v>
      </c>
      <c r="AA28" s="30">
        <v>0</v>
      </c>
      <c r="AB28" s="30">
        <v>3.074546E-6</v>
      </c>
      <c r="AC28" s="29"/>
      <c r="AD28" s="31">
        <f t="shared" si="11"/>
        <v>0.21872586023981816</v>
      </c>
      <c r="AE28" s="31">
        <f t="shared" si="12"/>
        <v>0.64928956181928954</v>
      </c>
      <c r="AF28" s="31">
        <f t="shared" si="13"/>
        <v>2.0623777952779312</v>
      </c>
      <c r="AG28" s="31">
        <f t="shared" si="14"/>
        <v>221.68620377111785</v>
      </c>
      <c r="AH28" s="31">
        <f t="shared" si="15"/>
        <v>2.4943501939049943E-3</v>
      </c>
      <c r="AI28" s="31">
        <f t="shared" si="16"/>
        <v>7.7754543914652099E-2</v>
      </c>
      <c r="AJ28" s="31">
        <f t="shared" si="17"/>
        <v>0</v>
      </c>
      <c r="AK28" s="31">
        <f t="shared" si="18"/>
        <v>1.9735276920105203E-2</v>
      </c>
    </row>
    <row r="29" spans="1:37" hidden="1">
      <c r="A29" s="19">
        <v>2014</v>
      </c>
      <c r="B29" s="19" t="s">
        <v>26</v>
      </c>
      <c r="C29" s="19" t="s">
        <v>27</v>
      </c>
      <c r="D29" s="19">
        <v>2270002024</v>
      </c>
      <c r="E29" s="28" t="s">
        <v>41</v>
      </c>
      <c r="F29" s="28" t="s">
        <v>29</v>
      </c>
      <c r="G29" s="28">
        <v>50</v>
      </c>
      <c r="H29" s="29" t="str">
        <f t="shared" si="9"/>
        <v>&lt;=50</v>
      </c>
      <c r="I29" s="29" t="str">
        <f t="shared" si="8"/>
        <v>Surfacing Equipment (&lt;=50)</v>
      </c>
      <c r="J29" s="29" t="s">
        <v>30</v>
      </c>
      <c r="K29" s="29" t="s">
        <v>31</v>
      </c>
      <c r="L29" s="29" t="s">
        <v>32</v>
      </c>
      <c r="M29" s="29" t="s">
        <v>33</v>
      </c>
      <c r="N29" s="29" t="s">
        <v>34</v>
      </c>
      <c r="O29" s="29" t="s">
        <v>35</v>
      </c>
      <c r="P29" s="29" t="s">
        <v>35</v>
      </c>
      <c r="Q29" s="29" t="s">
        <v>35</v>
      </c>
      <c r="R29" s="30">
        <v>0.1174626</v>
      </c>
      <c r="S29" s="30">
        <v>0.14569109999999999</v>
      </c>
      <c r="T29" s="30">
        <v>9.5088190000000003E-2</v>
      </c>
      <c r="U29" s="30">
        <v>3.2374870000000002E-6</v>
      </c>
      <c r="V29" s="30">
        <v>9.9735610000000005E-6</v>
      </c>
      <c r="W29" s="30">
        <v>9.5433420000000005E-6</v>
      </c>
      <c r="X29" s="30">
        <v>1.026756E-3</v>
      </c>
      <c r="Y29" s="30">
        <v>1.3273399999999999E-8</v>
      </c>
      <c r="Z29" s="30">
        <v>8.0335529999999996E-7</v>
      </c>
      <c r="AA29" s="30">
        <v>0</v>
      </c>
      <c r="AB29" s="30">
        <v>2.9211310000000001E-7</v>
      </c>
      <c r="AC29" s="29"/>
      <c r="AD29" s="31">
        <f t="shared" si="11"/>
        <v>0.40318841801592564</v>
      </c>
      <c r="AE29" s="31">
        <f t="shared" si="12"/>
        <v>1.2420819856806629</v>
      </c>
      <c r="AF29" s="31">
        <f t="shared" si="13"/>
        <v>1.188503602814448</v>
      </c>
      <c r="AG29" s="31">
        <f t="shared" si="14"/>
        <v>127.86958753142781</v>
      </c>
      <c r="AH29" s="31">
        <f t="shared" si="15"/>
        <v>1.6530355635999731E-3</v>
      </c>
      <c r="AI29" s="31">
        <f t="shared" si="16"/>
        <v>0.10004783108371068</v>
      </c>
      <c r="AJ29" s="31">
        <f t="shared" si="17"/>
        <v>0</v>
      </c>
      <c r="AK29" s="31">
        <f t="shared" si="18"/>
        <v>3.6379024431828715E-2</v>
      </c>
    </row>
    <row r="30" spans="1:37" hidden="1">
      <c r="A30" s="19">
        <v>2014</v>
      </c>
      <c r="B30" s="19" t="s">
        <v>26</v>
      </c>
      <c r="C30" s="19" t="s">
        <v>27</v>
      </c>
      <c r="D30" s="19">
        <v>2270002024</v>
      </c>
      <c r="E30" s="28" t="s">
        <v>41</v>
      </c>
      <c r="F30" s="28" t="s">
        <v>29</v>
      </c>
      <c r="G30" s="28">
        <v>120</v>
      </c>
      <c r="H30" s="29" t="str">
        <f t="shared" si="9"/>
        <v>&gt;50 and &lt;=120</v>
      </c>
      <c r="I30" s="29" t="str">
        <f t="shared" si="8"/>
        <v>Surfacing Equipment (&gt;50 and &lt;=120)</v>
      </c>
      <c r="J30" s="29" t="s">
        <v>30</v>
      </c>
      <c r="K30" s="29" t="s">
        <v>31</v>
      </c>
      <c r="L30" s="29" t="s">
        <v>32</v>
      </c>
      <c r="M30" s="29" t="s">
        <v>33</v>
      </c>
      <c r="N30" s="29" t="s">
        <v>34</v>
      </c>
      <c r="O30" s="29" t="s">
        <v>35</v>
      </c>
      <c r="P30" s="29" t="s">
        <v>35</v>
      </c>
      <c r="Q30" s="29" t="s">
        <v>35</v>
      </c>
      <c r="R30" s="30">
        <v>2.3492510000000001E-2</v>
      </c>
      <c r="S30" s="30">
        <v>2.9138230000000001E-2</v>
      </c>
      <c r="T30" s="30">
        <v>8.4943840000000007E-2</v>
      </c>
      <c r="U30" s="30">
        <v>1.3273599999999999E-6</v>
      </c>
      <c r="V30" s="30">
        <v>6.0927509999999996E-6</v>
      </c>
      <c r="W30" s="30">
        <v>9.0148989999999996E-6</v>
      </c>
      <c r="X30" s="30">
        <v>9.2818770000000004E-4</v>
      </c>
      <c r="Y30" s="30">
        <v>1.088812E-8</v>
      </c>
      <c r="Z30" s="30">
        <v>7.0065100000000004E-7</v>
      </c>
      <c r="AA30" s="30">
        <v>0</v>
      </c>
      <c r="AB30" s="30">
        <v>1.1976559999999999E-7</v>
      </c>
      <c r="AC30" s="29"/>
      <c r="AD30" s="31">
        <f t="shared" si="11"/>
        <v>0.34438747995331215</v>
      </c>
      <c r="AE30" s="31">
        <f t="shared" si="12"/>
        <v>1.5807822767546278</v>
      </c>
      <c r="AF30" s="31">
        <f t="shared" si="13"/>
        <v>2.3389422226401533</v>
      </c>
      <c r="AG30" s="31">
        <f t="shared" si="14"/>
        <v>240.8210454787405</v>
      </c>
      <c r="AH30" s="31">
        <f t="shared" si="15"/>
        <v>2.8249549543675092E-3</v>
      </c>
      <c r="AI30" s="31">
        <f t="shared" si="16"/>
        <v>0.18178597533206375</v>
      </c>
      <c r="AJ30" s="31">
        <f t="shared" si="17"/>
        <v>0</v>
      </c>
      <c r="AK30" s="31">
        <f t="shared" si="18"/>
        <v>3.1073539333034299E-2</v>
      </c>
    </row>
    <row r="31" spans="1:37" hidden="1">
      <c r="A31" s="19">
        <v>2014</v>
      </c>
      <c r="B31" s="19" t="s">
        <v>26</v>
      </c>
      <c r="C31" s="19" t="s">
        <v>27</v>
      </c>
      <c r="D31" s="19">
        <v>2270002024</v>
      </c>
      <c r="E31" s="28" t="s">
        <v>41</v>
      </c>
      <c r="F31" s="28" t="s">
        <v>29</v>
      </c>
      <c r="G31" s="28">
        <v>175</v>
      </c>
      <c r="H31" s="29" t="str">
        <f t="shared" si="9"/>
        <v>&gt;120 and &lt;=175</v>
      </c>
      <c r="I31" s="29" t="str">
        <f t="shared" si="8"/>
        <v>Surfacing Equipment (&gt;120 and &lt;=175)</v>
      </c>
      <c r="J31" s="29" t="s">
        <v>30</v>
      </c>
      <c r="K31" s="29" t="s">
        <v>31</v>
      </c>
      <c r="L31" s="29" t="s">
        <v>32</v>
      </c>
      <c r="M31" s="29" t="s">
        <v>33</v>
      </c>
      <c r="N31" s="29" t="s">
        <v>34</v>
      </c>
      <c r="O31" s="29" t="s">
        <v>35</v>
      </c>
      <c r="P31" s="29" t="s">
        <v>35</v>
      </c>
      <c r="Q31" s="29" t="s">
        <v>35</v>
      </c>
      <c r="R31" s="30">
        <v>1.761938E-2</v>
      </c>
      <c r="S31" s="30">
        <v>2.185366E-2</v>
      </c>
      <c r="T31" s="30">
        <v>8.5399279999999994E-2</v>
      </c>
      <c r="U31" s="30">
        <v>9.267921E-7</v>
      </c>
      <c r="V31" s="30">
        <v>5.1497269999999997E-6</v>
      </c>
      <c r="W31" s="30">
        <v>8.0277359999999995E-6</v>
      </c>
      <c r="X31" s="30">
        <v>9.3640179999999996E-4</v>
      </c>
      <c r="Y31" s="30">
        <v>1.0536119999999999E-8</v>
      </c>
      <c r="Z31" s="30">
        <v>3.9915280000000002E-7</v>
      </c>
      <c r="AA31" s="30">
        <v>0</v>
      </c>
      <c r="AB31" s="30">
        <v>8.3622970000000004E-8</v>
      </c>
      <c r="AC31" s="29"/>
      <c r="AD31" s="31">
        <f t="shared" si="11"/>
        <v>0.21984831128515772</v>
      </c>
      <c r="AE31" s="31">
        <f t="shared" si="12"/>
        <v>1.2215887301257546</v>
      </c>
      <c r="AF31" s="31">
        <f t="shared" si="13"/>
        <v>1.904293533623201</v>
      </c>
      <c r="AG31" s="31">
        <f t="shared" si="14"/>
        <v>222.12786925393729</v>
      </c>
      <c r="AH31" s="31">
        <f t="shared" si="15"/>
        <v>2.4993180126349542E-3</v>
      </c>
      <c r="AI31" s="31">
        <f t="shared" si="16"/>
        <v>9.4684740002361156E-2</v>
      </c>
      <c r="AJ31" s="31">
        <f t="shared" si="17"/>
        <v>0</v>
      </c>
      <c r="AK31" s="31">
        <f t="shared" si="18"/>
        <v>1.9836561769515957E-2</v>
      </c>
    </row>
    <row r="32" spans="1:37" hidden="1">
      <c r="A32" s="19">
        <v>2014</v>
      </c>
      <c r="B32" s="19" t="s">
        <v>26</v>
      </c>
      <c r="C32" s="19" t="s">
        <v>27</v>
      </c>
      <c r="D32" s="19">
        <v>2270002024</v>
      </c>
      <c r="E32" s="28" t="s">
        <v>41</v>
      </c>
      <c r="F32" s="28" t="s">
        <v>29</v>
      </c>
      <c r="G32" s="28">
        <v>250</v>
      </c>
      <c r="H32" s="29" t="str">
        <f t="shared" si="9"/>
        <v>&gt;175 and &lt;=250</v>
      </c>
      <c r="I32" s="29" t="str">
        <f t="shared" si="8"/>
        <v>Surfacing Equipment (&gt;175 and &lt;=250)</v>
      </c>
      <c r="J32" s="29" t="s">
        <v>30</v>
      </c>
      <c r="K32" s="29" t="s">
        <v>31</v>
      </c>
      <c r="L32" s="29" t="s">
        <v>36</v>
      </c>
      <c r="M32" s="29" t="s">
        <v>33</v>
      </c>
      <c r="N32" s="29" t="s">
        <v>34</v>
      </c>
      <c r="O32" s="29" t="s">
        <v>35</v>
      </c>
      <c r="P32" s="29" t="s">
        <v>35</v>
      </c>
      <c r="Q32" s="29" t="s">
        <v>35</v>
      </c>
      <c r="R32" s="30">
        <v>3.5238760000000001E-2</v>
      </c>
      <c r="S32" s="30">
        <v>4.3707330000000003E-2</v>
      </c>
      <c r="T32" s="30">
        <v>0.26695340000000001</v>
      </c>
      <c r="U32" s="30">
        <v>2.0892959999999999E-6</v>
      </c>
      <c r="V32" s="30">
        <v>7.0495970000000004E-6</v>
      </c>
      <c r="W32" s="30">
        <v>2.2444920000000001E-5</v>
      </c>
      <c r="X32" s="30">
        <v>2.9447369999999998E-3</v>
      </c>
      <c r="Y32" s="30">
        <v>3.3133339999999999E-8</v>
      </c>
      <c r="Z32" s="30">
        <v>7.4554519999999995E-7</v>
      </c>
      <c r="AA32" s="30">
        <v>0</v>
      </c>
      <c r="AB32" s="30">
        <v>1.885139E-7</v>
      </c>
      <c r="AC32" s="29"/>
      <c r="AD32" s="31">
        <f t="shared" si="11"/>
        <v>0.17346374909654741</v>
      </c>
      <c r="AE32" s="31">
        <f t="shared" si="12"/>
        <v>0.5852926178194825</v>
      </c>
      <c r="AF32" s="31">
        <f t="shared" si="13"/>
        <v>1.8634889318565102</v>
      </c>
      <c r="AG32" s="31">
        <f t="shared" si="14"/>
        <v>244.48671711587048</v>
      </c>
      <c r="AH32" s="31">
        <f t="shared" si="15"/>
        <v>2.7508947398983187E-3</v>
      </c>
      <c r="AI32" s="31">
        <f t="shared" si="16"/>
        <v>6.1898871922855959E-2</v>
      </c>
      <c r="AJ32" s="31">
        <f t="shared" si="17"/>
        <v>0</v>
      </c>
      <c r="AK32" s="31">
        <f t="shared" si="18"/>
        <v>1.5651361918469966E-2</v>
      </c>
    </row>
    <row r="33" spans="1:37">
      <c r="A33" s="19">
        <v>2014</v>
      </c>
      <c r="B33" s="19" t="s">
        <v>26</v>
      </c>
      <c r="C33" s="19" t="s">
        <v>27</v>
      </c>
      <c r="D33" s="19">
        <v>2270002024</v>
      </c>
      <c r="E33" s="28" t="s">
        <v>41</v>
      </c>
      <c r="F33" s="28" t="s">
        <v>29</v>
      </c>
      <c r="G33" s="28">
        <v>500</v>
      </c>
      <c r="H33" s="29" t="str">
        <f t="shared" si="9"/>
        <v>&gt;250 and &lt;=500</v>
      </c>
      <c r="I33" s="29" t="str">
        <f t="shared" si="8"/>
        <v>Surfacing Equipment (&gt;250 and &lt;=500)</v>
      </c>
      <c r="J33" s="29" t="s">
        <v>30</v>
      </c>
      <c r="K33" s="29" t="s">
        <v>31</v>
      </c>
      <c r="L33" s="29" t="s">
        <v>36</v>
      </c>
      <c r="M33" s="29" t="s">
        <v>33</v>
      </c>
      <c r="N33" s="29" t="s">
        <v>34</v>
      </c>
      <c r="O33" s="29" t="s">
        <v>35</v>
      </c>
      <c r="P33" s="29" t="s">
        <v>35</v>
      </c>
      <c r="Q33" s="29" t="s">
        <v>35</v>
      </c>
      <c r="R33" s="30">
        <v>0.29365639999999998</v>
      </c>
      <c r="S33" s="30">
        <v>0.36422779999999999</v>
      </c>
      <c r="T33" s="30">
        <v>3.6497289999999998</v>
      </c>
      <c r="U33" s="30">
        <v>2.607369E-5</v>
      </c>
      <c r="V33" s="30">
        <v>1.0997910000000001E-4</v>
      </c>
      <c r="W33" s="30">
        <v>2.7642049999999999E-4</v>
      </c>
      <c r="X33" s="30">
        <v>4.0248840000000001E-2</v>
      </c>
      <c r="Y33" s="30">
        <v>3.9505549999999997E-7</v>
      </c>
      <c r="Z33" s="30">
        <v>9.3758980000000007E-6</v>
      </c>
      <c r="AA33" s="30">
        <v>0</v>
      </c>
      <c r="AB33" s="30">
        <v>2.352587E-6</v>
      </c>
      <c r="AC33" s="29"/>
      <c r="AD33" s="31">
        <f t="shared" si="11"/>
        <v>0.12988603048971001</v>
      </c>
      <c r="AE33" s="31">
        <f t="shared" si="12"/>
        <v>0.54786064940677248</v>
      </c>
      <c r="AF33" s="31">
        <f t="shared" si="13"/>
        <v>1.376988124464964</v>
      </c>
      <c r="AG33" s="31">
        <f t="shared" si="14"/>
        <v>200.49950963655166</v>
      </c>
      <c r="AH33" s="31">
        <f t="shared" si="15"/>
        <v>1.9679681210495194E-3</v>
      </c>
      <c r="AI33" s="31">
        <f t="shared" si="16"/>
        <v>4.6706015661627145E-2</v>
      </c>
      <c r="AJ33" s="31">
        <f t="shared" si="17"/>
        <v>0</v>
      </c>
      <c r="AK33" s="31">
        <f t="shared" si="18"/>
        <v>1.1719407065578192E-2</v>
      </c>
    </row>
    <row r="34" spans="1:37" hidden="1">
      <c r="A34" s="19">
        <v>2014</v>
      </c>
      <c r="B34" s="19" t="s">
        <v>26</v>
      </c>
      <c r="C34" s="19" t="s">
        <v>27</v>
      </c>
      <c r="D34" s="19">
        <v>2270002024</v>
      </c>
      <c r="E34" s="28" t="s">
        <v>41</v>
      </c>
      <c r="F34" s="28" t="s">
        <v>29</v>
      </c>
      <c r="G34" s="28">
        <v>750</v>
      </c>
      <c r="H34" s="29" t="str">
        <f t="shared" si="9"/>
        <v>&gt;500 and &lt;=750</v>
      </c>
      <c r="I34" s="29" t="str">
        <f t="shared" si="8"/>
        <v>Surfacing Equipment (&gt;500 and &lt;=750)</v>
      </c>
      <c r="J34" s="29" t="s">
        <v>30</v>
      </c>
      <c r="K34" s="29" t="s">
        <v>31</v>
      </c>
      <c r="L34" s="29" t="s">
        <v>36</v>
      </c>
      <c r="M34" s="29" t="s">
        <v>33</v>
      </c>
      <c r="N34" s="29" t="s">
        <v>34</v>
      </c>
      <c r="O34" s="29" t="s">
        <v>35</v>
      </c>
      <c r="P34" s="29" t="s">
        <v>35</v>
      </c>
      <c r="Q34" s="29" t="s">
        <v>35</v>
      </c>
      <c r="R34" s="30">
        <v>7.1317469999999998</v>
      </c>
      <c r="S34" s="30">
        <v>8.8456460000000003</v>
      </c>
      <c r="T34" s="30">
        <v>139.0676</v>
      </c>
      <c r="U34" s="30">
        <v>1.010436E-3</v>
      </c>
      <c r="V34" s="30">
        <v>4.1904020000000002E-3</v>
      </c>
      <c r="W34" s="30">
        <v>1.0816320000000001E-2</v>
      </c>
      <c r="X34" s="30">
        <v>1.5335529999999999</v>
      </c>
      <c r="Y34" s="30">
        <v>1.5419460000000001E-5</v>
      </c>
      <c r="Z34" s="30">
        <v>3.624748E-4</v>
      </c>
      <c r="AA34" s="30">
        <v>0</v>
      </c>
      <c r="AB34" s="30">
        <v>9.117005E-5</v>
      </c>
      <c r="AC34" s="29"/>
      <c r="AD34" s="31">
        <f t="shared" si="11"/>
        <v>0.13817231501238011</v>
      </c>
      <c r="AE34" s="31">
        <f t="shared" si="12"/>
        <v>0.57301753418574519</v>
      </c>
      <c r="AF34" s="31">
        <f t="shared" si="13"/>
        <v>1.4790802923833943</v>
      </c>
      <c r="AG34" s="31">
        <f t="shared" si="14"/>
        <v>209.70607559922698</v>
      </c>
      <c r="AH34" s="31">
        <f t="shared" si="15"/>
        <v>2.1085377841256595E-3</v>
      </c>
      <c r="AI34" s="31">
        <f t="shared" si="16"/>
        <v>4.9566704125396828E-2</v>
      </c>
      <c r="AJ34" s="31">
        <f t="shared" si="17"/>
        <v>0</v>
      </c>
      <c r="AK34" s="31">
        <f t="shared" si="18"/>
        <v>1.2467070520344133E-2</v>
      </c>
    </row>
    <row r="35" spans="1:37">
      <c r="A35" s="19">
        <v>2014</v>
      </c>
      <c r="B35" s="19" t="s">
        <v>26</v>
      </c>
      <c r="C35" s="19" t="s">
        <v>27</v>
      </c>
      <c r="D35" s="19">
        <v>2270002027</v>
      </c>
      <c r="E35" s="28" t="s">
        <v>42</v>
      </c>
      <c r="F35" s="28" t="s">
        <v>29</v>
      </c>
      <c r="G35" s="28">
        <v>15</v>
      </c>
      <c r="H35" s="29" t="str">
        <f t="shared" si="9"/>
        <v>&lt;=15</v>
      </c>
      <c r="I35" s="29" t="str">
        <f t="shared" si="8"/>
        <v>Signal Boards (&lt;=15)</v>
      </c>
      <c r="J35" s="29" t="s">
        <v>30</v>
      </c>
      <c r="K35" s="29" t="s">
        <v>31</v>
      </c>
      <c r="L35" s="29" t="s">
        <v>32</v>
      </c>
      <c r="M35" s="29" t="s">
        <v>33</v>
      </c>
      <c r="N35" s="29" t="s">
        <v>34</v>
      </c>
      <c r="O35" s="29" t="s">
        <v>35</v>
      </c>
      <c r="P35" s="29" t="s">
        <v>35</v>
      </c>
      <c r="Q35" s="29" t="s">
        <v>35</v>
      </c>
      <c r="R35" s="30">
        <v>16.53285</v>
      </c>
      <c r="S35" s="30">
        <v>34.001049999999999</v>
      </c>
      <c r="T35" s="30">
        <v>9.5730810000000002</v>
      </c>
      <c r="U35" s="30">
        <v>1.219865E-4</v>
      </c>
      <c r="V35" s="30">
        <v>6.3986890000000002E-4</v>
      </c>
      <c r="W35" s="30">
        <v>7.6392609999999998E-4</v>
      </c>
      <c r="X35" s="30">
        <v>0.1047947</v>
      </c>
      <c r="Y35" s="30">
        <v>1.6306980000000001E-6</v>
      </c>
      <c r="Z35" s="30">
        <v>2.985072E-5</v>
      </c>
      <c r="AA35" s="30">
        <v>0</v>
      </c>
      <c r="AB35" s="30">
        <v>1.1006650000000001E-5</v>
      </c>
      <c r="AC35" s="29"/>
      <c r="AD35" s="31">
        <f t="shared" si="11"/>
        <v>0.21698575543990556</v>
      </c>
      <c r="AE35" s="31">
        <f t="shared" si="12"/>
        <v>1.1381787054223327</v>
      </c>
      <c r="AF35" s="31">
        <f t="shared" si="13"/>
        <v>1.35884775699574</v>
      </c>
      <c r="AG35" s="31">
        <f t="shared" si="14"/>
        <v>186.40552147654265</v>
      </c>
      <c r="AH35" s="31">
        <f t="shared" si="15"/>
        <v>2.9006343933496172E-3</v>
      </c>
      <c r="AI35" s="31">
        <f t="shared" si="16"/>
        <v>5.3097523329426598E-2</v>
      </c>
      <c r="AJ35" s="31">
        <f t="shared" si="17"/>
        <v>0</v>
      </c>
      <c r="AK35" s="31">
        <f t="shared" si="18"/>
        <v>1.9578283376542785E-2</v>
      </c>
    </row>
    <row r="36" spans="1:37" hidden="1">
      <c r="A36" s="19">
        <v>2014</v>
      </c>
      <c r="B36" s="19" t="s">
        <v>26</v>
      </c>
      <c r="C36" s="19" t="s">
        <v>27</v>
      </c>
      <c r="D36" s="19">
        <v>2270002027</v>
      </c>
      <c r="E36" s="28" t="s">
        <v>42</v>
      </c>
      <c r="F36" s="28" t="s">
        <v>29</v>
      </c>
      <c r="G36" s="28">
        <v>50</v>
      </c>
      <c r="H36" s="29" t="str">
        <f t="shared" si="9"/>
        <v>&gt;15 and &lt;=50</v>
      </c>
      <c r="I36" s="29" t="str">
        <f t="shared" si="8"/>
        <v>Signal Boards (&gt;15 and &lt;=50)</v>
      </c>
      <c r="J36" s="29" t="s">
        <v>30</v>
      </c>
      <c r="K36" s="29" t="s">
        <v>31</v>
      </c>
      <c r="L36" s="29" t="s">
        <v>32</v>
      </c>
      <c r="M36" s="29" t="s">
        <v>33</v>
      </c>
      <c r="N36" s="29" t="s">
        <v>34</v>
      </c>
      <c r="O36" s="29" t="s">
        <v>35</v>
      </c>
      <c r="P36" s="29" t="s">
        <v>35</v>
      </c>
      <c r="Q36" s="29" t="s">
        <v>35</v>
      </c>
      <c r="R36" s="30">
        <v>8.2223790000000005E-2</v>
      </c>
      <c r="S36" s="30">
        <v>0.1206242</v>
      </c>
      <c r="T36" s="30">
        <v>0.20159569999999999</v>
      </c>
      <c r="U36" s="30">
        <v>6.2945249999999997E-6</v>
      </c>
      <c r="V36" s="30">
        <v>2.0135600000000001E-5</v>
      </c>
      <c r="W36" s="30">
        <v>1.9748309999999999E-5</v>
      </c>
      <c r="X36" s="30">
        <v>2.1807829999999999E-3</v>
      </c>
      <c r="Y36" s="30">
        <v>2.8192090000000001E-8</v>
      </c>
      <c r="Z36" s="30">
        <v>1.6314149999999999E-6</v>
      </c>
      <c r="AA36" s="30">
        <v>0</v>
      </c>
      <c r="AB36" s="30">
        <v>5.6794479999999998E-7</v>
      </c>
      <c r="AC36" s="29"/>
      <c r="AD36" s="31">
        <f t="shared" si="11"/>
        <v>0.94680720452446532</v>
      </c>
      <c r="AE36" s="31">
        <f t="shared" si="12"/>
        <v>3.0287481815423445</v>
      </c>
      <c r="AF36" s="31">
        <f t="shared" si="13"/>
        <v>2.9704929577978549</v>
      </c>
      <c r="AG36" s="31">
        <f t="shared" si="14"/>
        <v>328.02809678323251</v>
      </c>
      <c r="AH36" s="31">
        <f t="shared" si="15"/>
        <v>4.240585893709555E-3</v>
      </c>
      <c r="AI36" s="31">
        <f t="shared" si="16"/>
        <v>0.24539349284803547</v>
      </c>
      <c r="AJ36" s="31">
        <f t="shared" si="17"/>
        <v>0</v>
      </c>
      <c r="AK36" s="31">
        <f t="shared" si="18"/>
        <v>8.5428881196310535E-2</v>
      </c>
    </row>
    <row r="37" spans="1:37" hidden="1">
      <c r="A37" s="19">
        <v>2014</v>
      </c>
      <c r="B37" s="19" t="s">
        <v>26</v>
      </c>
      <c r="C37" s="19" t="s">
        <v>27</v>
      </c>
      <c r="D37" s="19">
        <v>2270002027</v>
      </c>
      <c r="E37" s="28" t="s">
        <v>42</v>
      </c>
      <c r="F37" s="28" t="s">
        <v>29</v>
      </c>
      <c r="G37" s="28">
        <v>120</v>
      </c>
      <c r="H37" s="29" t="str">
        <f t="shared" si="9"/>
        <v>&gt;50 and &lt;=120</v>
      </c>
      <c r="I37" s="29" t="str">
        <f t="shared" si="8"/>
        <v>Signal Boards (&gt;50 and &lt;=120)</v>
      </c>
      <c r="J37" s="29" t="s">
        <v>30</v>
      </c>
      <c r="K37" s="29" t="s">
        <v>31</v>
      </c>
      <c r="L37" s="29" t="s">
        <v>32</v>
      </c>
      <c r="M37" s="29" t="s">
        <v>33</v>
      </c>
      <c r="N37" s="29" t="s">
        <v>34</v>
      </c>
      <c r="O37" s="29" t="s">
        <v>35</v>
      </c>
      <c r="P37" s="29" t="s">
        <v>35</v>
      </c>
      <c r="Q37" s="29" t="s">
        <v>35</v>
      </c>
      <c r="R37" s="30">
        <v>1.344946</v>
      </c>
      <c r="S37" s="30">
        <v>1.973068</v>
      </c>
      <c r="T37" s="30">
        <v>7.2310879999999997</v>
      </c>
      <c r="U37" s="30">
        <v>1.066659E-4</v>
      </c>
      <c r="V37" s="30">
        <v>5.094702E-4</v>
      </c>
      <c r="W37" s="30">
        <v>7.2428789999999998E-4</v>
      </c>
      <c r="X37" s="30">
        <v>7.9055529999999999E-2</v>
      </c>
      <c r="Y37" s="30">
        <v>9.2736180000000003E-7</v>
      </c>
      <c r="Z37" s="30">
        <v>5.8119960000000003E-5</v>
      </c>
      <c r="AA37" s="30">
        <v>0</v>
      </c>
      <c r="AB37" s="30">
        <v>9.6242910000000007E-6</v>
      </c>
      <c r="AC37" s="29"/>
      <c r="AD37" s="31">
        <f t="shared" si="11"/>
        <v>0.40870066515700426</v>
      </c>
      <c r="AE37" s="31">
        <f t="shared" si="12"/>
        <v>1.9520841207702928</v>
      </c>
      <c r="AF37" s="31">
        <f t="shared" si="13"/>
        <v>2.7751788199899847</v>
      </c>
      <c r="AG37" s="31">
        <f t="shared" si="14"/>
        <v>302.90887430134188</v>
      </c>
      <c r="AH37" s="31">
        <f t="shared" si="15"/>
        <v>3.5532760188701053E-3</v>
      </c>
      <c r="AI37" s="31">
        <f t="shared" si="16"/>
        <v>0.22269222226502078</v>
      </c>
      <c r="AJ37" s="31">
        <f t="shared" si="17"/>
        <v>0</v>
      </c>
      <c r="AK37" s="31">
        <f t="shared" si="18"/>
        <v>3.6876397549400225E-2</v>
      </c>
    </row>
    <row r="38" spans="1:37" hidden="1">
      <c r="A38" s="19">
        <v>2014</v>
      </c>
      <c r="B38" s="19" t="s">
        <v>26</v>
      </c>
      <c r="C38" s="19" t="s">
        <v>27</v>
      </c>
      <c r="D38" s="19">
        <v>2270002027</v>
      </c>
      <c r="E38" s="28" t="s">
        <v>42</v>
      </c>
      <c r="F38" s="28" t="s">
        <v>29</v>
      </c>
      <c r="G38" s="28">
        <v>175</v>
      </c>
      <c r="H38" s="29" t="str">
        <f t="shared" si="9"/>
        <v>&gt;120 and &lt;=175</v>
      </c>
      <c r="I38" s="29" t="str">
        <f t="shared" si="8"/>
        <v>Signal Boards (&gt;120 and &lt;=175)</v>
      </c>
      <c r="J38" s="29" t="s">
        <v>30</v>
      </c>
      <c r="K38" s="29" t="s">
        <v>31</v>
      </c>
      <c r="L38" s="29" t="s">
        <v>32</v>
      </c>
      <c r="M38" s="29" t="s">
        <v>33</v>
      </c>
      <c r="N38" s="29" t="s">
        <v>34</v>
      </c>
      <c r="O38" s="29" t="s">
        <v>35</v>
      </c>
      <c r="P38" s="29" t="s">
        <v>35</v>
      </c>
      <c r="Q38" s="29" t="s">
        <v>35</v>
      </c>
      <c r="R38" s="30">
        <v>0.83398399999999995</v>
      </c>
      <c r="S38" s="30">
        <v>1.223474</v>
      </c>
      <c r="T38" s="30">
        <v>8.6104400000000005</v>
      </c>
      <c r="U38" s="30">
        <v>8.7318279999999999E-5</v>
      </c>
      <c r="V38" s="30">
        <v>5.0856920000000002E-4</v>
      </c>
      <c r="W38" s="30">
        <v>7.6596640000000001E-4</v>
      </c>
      <c r="X38" s="30">
        <v>9.4455720000000007E-2</v>
      </c>
      <c r="Y38" s="30">
        <v>1.0627889999999999E-6</v>
      </c>
      <c r="Z38" s="30">
        <v>3.8322960000000003E-5</v>
      </c>
      <c r="AA38" s="30">
        <v>0</v>
      </c>
      <c r="AB38" s="30">
        <v>7.8785879999999999E-6</v>
      </c>
      <c r="AC38" s="29"/>
      <c r="AD38" s="31">
        <f t="shared" si="11"/>
        <v>0.36997759128514385</v>
      </c>
      <c r="AE38" s="31">
        <f t="shared" si="12"/>
        <v>2.1548661702659806</v>
      </c>
      <c r="AF38" s="31">
        <f t="shared" si="13"/>
        <v>3.2454876994525428</v>
      </c>
      <c r="AG38" s="31">
        <f t="shared" si="14"/>
        <v>400.21974515191994</v>
      </c>
      <c r="AH38" s="31">
        <f t="shared" si="15"/>
        <v>4.5031591811513774E-3</v>
      </c>
      <c r="AI38" s="31">
        <f t="shared" si="16"/>
        <v>0.16237878748547172</v>
      </c>
      <c r="AJ38" s="31">
        <f t="shared" si="17"/>
        <v>0</v>
      </c>
      <c r="AK38" s="31">
        <f t="shared" si="18"/>
        <v>3.3382483152073525E-2</v>
      </c>
    </row>
    <row r="39" spans="1:37" hidden="1">
      <c r="A39" s="19">
        <v>2014</v>
      </c>
      <c r="B39" s="19" t="s">
        <v>26</v>
      </c>
      <c r="C39" s="19" t="s">
        <v>27</v>
      </c>
      <c r="D39" s="19">
        <v>2270002027</v>
      </c>
      <c r="E39" s="28" t="s">
        <v>42</v>
      </c>
      <c r="F39" s="28" t="s">
        <v>29</v>
      </c>
      <c r="G39" s="28">
        <v>250</v>
      </c>
      <c r="H39" s="29" t="str">
        <f t="shared" si="9"/>
        <v>&gt;175 and &lt;=250</v>
      </c>
      <c r="I39" s="29" t="str">
        <f t="shared" si="8"/>
        <v>Signal Boards (&gt;175 and &lt;=250)</v>
      </c>
      <c r="J39" s="29" t="s">
        <v>30</v>
      </c>
      <c r="K39" s="29" t="s">
        <v>31</v>
      </c>
      <c r="L39" s="29" t="s">
        <v>36</v>
      </c>
      <c r="M39" s="29" t="s">
        <v>33</v>
      </c>
      <c r="N39" s="29" t="s">
        <v>34</v>
      </c>
      <c r="O39" s="29" t="s">
        <v>35</v>
      </c>
      <c r="P39" s="29" t="s">
        <v>35</v>
      </c>
      <c r="Q39" s="29" t="s">
        <v>35</v>
      </c>
      <c r="R39" s="30">
        <v>0.17619380000000001</v>
      </c>
      <c r="S39" s="30">
        <v>0.2584804</v>
      </c>
      <c r="T39" s="30">
        <v>2.9853290000000001</v>
      </c>
      <c r="U39" s="30">
        <v>1.9709799999999999E-5</v>
      </c>
      <c r="V39" s="30">
        <v>6.7250209999999996E-5</v>
      </c>
      <c r="W39" s="30">
        <v>2.3455460000000001E-4</v>
      </c>
      <c r="X39" s="30">
        <v>3.2964350000000003E-2</v>
      </c>
      <c r="Y39" s="30">
        <v>3.709056E-7</v>
      </c>
      <c r="Z39" s="30">
        <v>6.8031210000000001E-6</v>
      </c>
      <c r="AA39" s="30">
        <v>0</v>
      </c>
      <c r="AB39" s="30">
        <v>1.778384E-6</v>
      </c>
      <c r="AC39" s="29"/>
      <c r="AD39" s="31">
        <f t="shared" si="11"/>
        <v>0.27670539909408998</v>
      </c>
      <c r="AE39" s="31">
        <f t="shared" si="12"/>
        <v>0.94412404982350695</v>
      </c>
      <c r="AF39" s="31">
        <f t="shared" si="13"/>
        <v>3.2929062802440732</v>
      </c>
      <c r="AG39" s="31">
        <f t="shared" si="14"/>
        <v>462.78570166248591</v>
      </c>
      <c r="AH39" s="31">
        <f t="shared" si="15"/>
        <v>5.207134627151614E-3</v>
      </c>
      <c r="AI39" s="31">
        <f t="shared" si="16"/>
        <v>9.5508848968045568E-2</v>
      </c>
      <c r="AJ39" s="31">
        <f t="shared" si="17"/>
        <v>0</v>
      </c>
      <c r="AK39" s="31">
        <f t="shared" si="18"/>
        <v>2.49666893861198E-2</v>
      </c>
    </row>
    <row r="40" spans="1:37" hidden="1">
      <c r="A40" s="19">
        <v>2014</v>
      </c>
      <c r="B40" s="19" t="s">
        <v>26</v>
      </c>
      <c r="C40" s="19" t="s">
        <v>27</v>
      </c>
      <c r="D40" s="19">
        <v>2270002030</v>
      </c>
      <c r="E40" s="28" t="s">
        <v>43</v>
      </c>
      <c r="F40" s="28" t="s">
        <v>29</v>
      </c>
      <c r="G40" s="28">
        <v>15</v>
      </c>
      <c r="H40" s="29" t="str">
        <f t="shared" si="9"/>
        <v>&lt;=15</v>
      </c>
      <c r="I40" s="29" t="str">
        <f t="shared" si="8"/>
        <v>Trenchers (&lt;=15)</v>
      </c>
      <c r="J40" s="29" t="s">
        <v>30</v>
      </c>
      <c r="K40" s="29" t="s">
        <v>31</v>
      </c>
      <c r="L40" s="29" t="s">
        <v>32</v>
      </c>
      <c r="M40" s="29" t="s">
        <v>33</v>
      </c>
      <c r="N40" s="29" t="s">
        <v>34</v>
      </c>
      <c r="O40" s="29" t="s">
        <v>35</v>
      </c>
      <c r="P40" s="29" t="s">
        <v>35</v>
      </c>
      <c r="Q40" s="29" t="s">
        <v>35</v>
      </c>
      <c r="R40" s="30">
        <v>0.4404845</v>
      </c>
      <c r="S40" s="30">
        <v>0.74645309999999998</v>
      </c>
      <c r="T40" s="30">
        <v>0.28833710000000001</v>
      </c>
      <c r="U40" s="30">
        <v>3.6741819999999998E-6</v>
      </c>
      <c r="V40" s="30">
        <v>1.9272580000000001E-5</v>
      </c>
      <c r="W40" s="30">
        <v>2.3009120000000001E-5</v>
      </c>
      <c r="X40" s="30">
        <v>3.1563709999999998E-3</v>
      </c>
      <c r="Y40" s="30">
        <v>4.9115909999999999E-8</v>
      </c>
      <c r="Z40" s="30">
        <v>8.9909070000000004E-7</v>
      </c>
      <c r="AA40" s="30">
        <v>0</v>
      </c>
      <c r="AB40" s="30">
        <v>3.3151549999999998E-7</v>
      </c>
      <c r="AC40" s="29"/>
      <c r="AD40" s="31">
        <f t="shared" si="11"/>
        <v>0.29769389042660549</v>
      </c>
      <c r="AE40" s="31">
        <f t="shared" si="12"/>
        <v>1.561525618153371</v>
      </c>
      <c r="AF40" s="31">
        <f t="shared" si="13"/>
        <v>1.8642719517140462</v>
      </c>
      <c r="AG40" s="31">
        <f t="shared" si="14"/>
        <v>255.73919926114584</v>
      </c>
      <c r="AH40" s="31">
        <f t="shared" si="15"/>
        <v>3.9795269613054057E-3</v>
      </c>
      <c r="AI40" s="31">
        <f t="shared" si="16"/>
        <v>7.2847182945586272E-2</v>
      </c>
      <c r="AJ40" s="31">
        <f t="shared" si="17"/>
        <v>0</v>
      </c>
      <c r="AK40" s="31">
        <f t="shared" si="18"/>
        <v>2.6860438304831209E-2</v>
      </c>
    </row>
    <row r="41" spans="1:37" hidden="1">
      <c r="A41" s="19">
        <v>2014</v>
      </c>
      <c r="B41" s="19" t="s">
        <v>26</v>
      </c>
      <c r="C41" s="19" t="s">
        <v>27</v>
      </c>
      <c r="D41" s="19">
        <v>2270002030</v>
      </c>
      <c r="E41" s="28" t="s">
        <v>43</v>
      </c>
      <c r="F41" s="28" t="s">
        <v>29</v>
      </c>
      <c r="G41" s="28">
        <v>25</v>
      </c>
      <c r="H41" s="29" t="str">
        <f t="shared" si="9"/>
        <v>&gt;15 and &lt;=25</v>
      </c>
      <c r="I41" s="29" t="str">
        <f t="shared" si="8"/>
        <v>Trenchers (&gt;15 and &lt;=25)</v>
      </c>
      <c r="J41" s="29" t="s">
        <v>30</v>
      </c>
      <c r="K41" s="29" t="s">
        <v>31</v>
      </c>
      <c r="L41" s="29" t="s">
        <v>32</v>
      </c>
      <c r="M41" s="29" t="s">
        <v>33</v>
      </c>
      <c r="N41" s="29" t="s">
        <v>34</v>
      </c>
      <c r="O41" s="29" t="s">
        <v>35</v>
      </c>
      <c r="P41" s="29" t="s">
        <v>35</v>
      </c>
      <c r="Q41" s="29" t="s">
        <v>35</v>
      </c>
      <c r="R41" s="30">
        <v>0.46397709999999998</v>
      </c>
      <c r="S41" s="30">
        <v>0.78626379999999996</v>
      </c>
      <c r="T41" s="30">
        <v>1.1776819999999999</v>
      </c>
      <c r="U41" s="30">
        <v>1.559783E-5</v>
      </c>
      <c r="V41" s="30">
        <v>5.3237489999999999E-5</v>
      </c>
      <c r="W41" s="30">
        <v>9.8565810000000005E-5</v>
      </c>
      <c r="X41" s="30">
        <v>1.292943E-2</v>
      </c>
      <c r="Y41" s="30">
        <v>1.6404999999999999E-7</v>
      </c>
      <c r="Z41" s="30">
        <v>3.7441860000000001E-6</v>
      </c>
      <c r="AA41" s="30">
        <v>0</v>
      </c>
      <c r="AB41" s="30">
        <v>1.407367E-6</v>
      </c>
      <c r="AC41" s="29"/>
      <c r="AD41" s="31">
        <f t="shared" si="11"/>
        <v>0.71987805497340718</v>
      </c>
      <c r="AE41" s="31">
        <f t="shared" si="12"/>
        <v>2.4570405468495435</v>
      </c>
      <c r="AF41" s="31">
        <f t="shared" si="13"/>
        <v>4.5490535279380797</v>
      </c>
      <c r="AG41" s="31">
        <f t="shared" si="14"/>
        <v>596.72485982439991</v>
      </c>
      <c r="AH41" s="31">
        <f t="shared" si="15"/>
        <v>7.5713092730455098E-3</v>
      </c>
      <c r="AI41" s="31">
        <f t="shared" si="16"/>
        <v>0.17280335374463385</v>
      </c>
      <c r="AJ41" s="31">
        <f t="shared" si="17"/>
        <v>0</v>
      </c>
      <c r="AK41" s="31">
        <f t="shared" si="18"/>
        <v>6.4953433816996281E-2</v>
      </c>
    </row>
    <row r="42" spans="1:37" hidden="1">
      <c r="A42" s="19">
        <v>2014</v>
      </c>
      <c r="B42" s="19" t="s">
        <v>26</v>
      </c>
      <c r="C42" s="19" t="s">
        <v>27</v>
      </c>
      <c r="D42" s="19">
        <v>2270002030</v>
      </c>
      <c r="E42" s="28" t="s">
        <v>43</v>
      </c>
      <c r="F42" s="28" t="s">
        <v>29</v>
      </c>
      <c r="G42" s="28">
        <v>50</v>
      </c>
      <c r="H42" s="29" t="str">
        <f t="shared" si="9"/>
        <v>&gt;25 and &lt;=50</v>
      </c>
      <c r="I42" s="29" t="str">
        <f t="shared" si="8"/>
        <v>Trenchers (&gt;25 and &lt;=50)</v>
      </c>
      <c r="J42" s="29" t="s">
        <v>30</v>
      </c>
      <c r="K42" s="29" t="s">
        <v>31</v>
      </c>
      <c r="L42" s="29" t="s">
        <v>32</v>
      </c>
      <c r="M42" s="29" t="s">
        <v>33</v>
      </c>
      <c r="N42" s="29" t="s">
        <v>34</v>
      </c>
      <c r="O42" s="29" t="s">
        <v>35</v>
      </c>
      <c r="P42" s="29" t="s">
        <v>35</v>
      </c>
      <c r="Q42" s="29" t="s">
        <v>35</v>
      </c>
      <c r="R42" s="30">
        <v>17.660499999999999</v>
      </c>
      <c r="S42" s="30">
        <v>30.532129999999999</v>
      </c>
      <c r="T42" s="30">
        <v>46.92765</v>
      </c>
      <c r="U42" s="30">
        <v>2.2664970000000001E-3</v>
      </c>
      <c r="V42" s="30">
        <v>6.1000660000000003E-3</v>
      </c>
      <c r="W42" s="30">
        <v>5.0857940000000003E-3</v>
      </c>
      <c r="X42" s="30">
        <v>0.50207449999999998</v>
      </c>
      <c r="Y42" s="30">
        <v>6.4905699999999998E-6</v>
      </c>
      <c r="Z42" s="30">
        <v>5.1039620000000005E-4</v>
      </c>
      <c r="AA42" s="30">
        <v>0</v>
      </c>
      <c r="AB42" s="30">
        <v>2.0450239999999999E-4</v>
      </c>
      <c r="AC42" s="29"/>
      <c r="AD42" s="31">
        <f t="shared" si="11"/>
        <v>1.3468867572619405</v>
      </c>
      <c r="AE42" s="31">
        <f t="shared" si="12"/>
        <v>3.6250205113105443</v>
      </c>
      <c r="AF42" s="31">
        <f t="shared" si="13"/>
        <v>3.0222800157080427</v>
      </c>
      <c r="AG42" s="31">
        <f t="shared" si="14"/>
        <v>298.36240471922537</v>
      </c>
      <c r="AH42" s="31">
        <f t="shared" si="15"/>
        <v>3.8570811168431424E-3</v>
      </c>
      <c r="AI42" s="31">
        <f t="shared" si="16"/>
        <v>0.30330765173605645</v>
      </c>
      <c r="AJ42" s="31">
        <f t="shared" si="17"/>
        <v>0</v>
      </c>
      <c r="AK42" s="31">
        <f t="shared" si="18"/>
        <v>0.12152743832808259</v>
      </c>
    </row>
    <row r="43" spans="1:37">
      <c r="A43" s="19">
        <v>2014</v>
      </c>
      <c r="B43" s="19" t="s">
        <v>26</v>
      </c>
      <c r="C43" s="19" t="s">
        <v>27</v>
      </c>
      <c r="D43" s="19">
        <v>2270002030</v>
      </c>
      <c r="E43" s="28" t="s">
        <v>43</v>
      </c>
      <c r="F43" s="28" t="s">
        <v>29</v>
      </c>
      <c r="G43" s="28">
        <v>120</v>
      </c>
      <c r="H43" s="29" t="str">
        <f t="shared" si="9"/>
        <v>&gt;50 and &lt;=120</v>
      </c>
      <c r="I43" s="29" t="str">
        <f t="shared" si="8"/>
        <v>Trenchers (&gt;50 and &lt;=120)</v>
      </c>
      <c r="J43" s="29" t="s">
        <v>30</v>
      </c>
      <c r="K43" s="29" t="s">
        <v>31</v>
      </c>
      <c r="L43" s="29" t="s">
        <v>32</v>
      </c>
      <c r="M43" s="29" t="s">
        <v>33</v>
      </c>
      <c r="N43" s="29" t="s">
        <v>34</v>
      </c>
      <c r="O43" s="29" t="s">
        <v>35</v>
      </c>
      <c r="P43" s="29" t="s">
        <v>35</v>
      </c>
      <c r="Q43" s="29" t="s">
        <v>35</v>
      </c>
      <c r="R43" s="30">
        <v>23.93299</v>
      </c>
      <c r="S43" s="30">
        <v>41.376269999999998</v>
      </c>
      <c r="T43" s="30">
        <v>123.095</v>
      </c>
      <c r="U43" s="30">
        <v>2.5223099999999998E-3</v>
      </c>
      <c r="V43" s="30">
        <v>9.5994340000000004E-3</v>
      </c>
      <c r="W43" s="30">
        <v>1.551194E-2</v>
      </c>
      <c r="X43" s="30">
        <v>1.3413539999999999</v>
      </c>
      <c r="Y43" s="30">
        <v>1.5734769999999998E-5</v>
      </c>
      <c r="Z43" s="30">
        <v>1.3100539999999999E-3</v>
      </c>
      <c r="AA43" s="30">
        <v>0</v>
      </c>
      <c r="AB43" s="30">
        <v>2.2758389999999999E-4</v>
      </c>
      <c r="AC43" s="29"/>
      <c r="AD43" s="31">
        <f t="shared" si="11"/>
        <v>0.46085989868105565</v>
      </c>
      <c r="AE43" s="31">
        <f t="shared" si="12"/>
        <v>1.7539454629428901</v>
      </c>
      <c r="AF43" s="31">
        <f t="shared" si="13"/>
        <v>2.8342396837607646</v>
      </c>
      <c r="AG43" s="31">
        <f t="shared" si="14"/>
        <v>245.0833833015881</v>
      </c>
      <c r="AH43" s="31">
        <f t="shared" si="15"/>
        <v>2.8749537162242999E-3</v>
      </c>
      <c r="AI43" s="31">
        <f t="shared" si="16"/>
        <v>0.23936445310319174</v>
      </c>
      <c r="AJ43" s="31">
        <f t="shared" si="17"/>
        <v>0</v>
      </c>
      <c r="AK43" s="31">
        <f t="shared" si="18"/>
        <v>4.1582633814019491E-2</v>
      </c>
    </row>
    <row r="44" spans="1:37" hidden="1">
      <c r="A44" s="19">
        <v>2014</v>
      </c>
      <c r="B44" s="19" t="s">
        <v>26</v>
      </c>
      <c r="C44" s="19" t="s">
        <v>27</v>
      </c>
      <c r="D44" s="19">
        <v>2270002030</v>
      </c>
      <c r="E44" s="28" t="s">
        <v>43</v>
      </c>
      <c r="F44" s="28" t="s">
        <v>29</v>
      </c>
      <c r="G44" s="28">
        <v>175</v>
      </c>
      <c r="H44" s="29" t="str">
        <f t="shared" si="9"/>
        <v>&gt;120 and &lt;=175</v>
      </c>
      <c r="I44" s="29" t="str">
        <f t="shared" si="8"/>
        <v>Trenchers (&gt;120 and &lt;=175)</v>
      </c>
      <c r="J44" s="29" t="s">
        <v>30</v>
      </c>
      <c r="K44" s="29" t="s">
        <v>31</v>
      </c>
      <c r="L44" s="29" t="s">
        <v>32</v>
      </c>
      <c r="M44" s="29" t="s">
        <v>33</v>
      </c>
      <c r="N44" s="29" t="s">
        <v>34</v>
      </c>
      <c r="O44" s="29" t="s">
        <v>35</v>
      </c>
      <c r="P44" s="29" t="s">
        <v>35</v>
      </c>
      <c r="Q44" s="29" t="s">
        <v>35</v>
      </c>
      <c r="R44" s="30">
        <v>2.6194139999999999</v>
      </c>
      <c r="S44" s="30">
        <v>4.5285419999999998</v>
      </c>
      <c r="T44" s="30">
        <v>29.748139999999999</v>
      </c>
      <c r="U44" s="30">
        <v>4.2457829999999999E-4</v>
      </c>
      <c r="V44" s="30">
        <v>1.9409539999999999E-3</v>
      </c>
      <c r="W44" s="30">
        <v>3.3548559999999998E-3</v>
      </c>
      <c r="X44" s="30">
        <v>0.32553159999999998</v>
      </c>
      <c r="Y44" s="30">
        <v>3.6627870000000002E-6</v>
      </c>
      <c r="Z44" s="30">
        <v>1.8183810000000001E-4</v>
      </c>
      <c r="AA44" s="30">
        <v>0</v>
      </c>
      <c r="AB44" s="30">
        <v>3.8309029999999997E-5</v>
      </c>
      <c r="AC44" s="29"/>
      <c r="AD44" s="31">
        <f t="shared" si="11"/>
        <v>0.48603146602151426</v>
      </c>
      <c r="AE44" s="31">
        <f t="shared" si="12"/>
        <v>2.2218863236776869</v>
      </c>
      <c r="AF44" s="31">
        <f t="shared" si="13"/>
        <v>3.8404355097070981</v>
      </c>
      <c r="AG44" s="31">
        <f t="shared" si="14"/>
        <v>372.64881597653289</v>
      </c>
      <c r="AH44" s="31">
        <f t="shared" si="15"/>
        <v>4.1929362271565553E-3</v>
      </c>
      <c r="AI44" s="31">
        <f t="shared" si="16"/>
        <v>0.20815721934344433</v>
      </c>
      <c r="AJ44" s="31">
        <f t="shared" si="17"/>
        <v>0</v>
      </c>
      <c r="AK44" s="31">
        <f t="shared" si="18"/>
        <v>4.385385219348744E-2</v>
      </c>
    </row>
    <row r="45" spans="1:37" hidden="1">
      <c r="A45" s="19">
        <v>2014</v>
      </c>
      <c r="B45" s="19" t="s">
        <v>26</v>
      </c>
      <c r="C45" s="19" t="s">
        <v>27</v>
      </c>
      <c r="D45" s="19">
        <v>2270002030</v>
      </c>
      <c r="E45" s="28" t="s">
        <v>43</v>
      </c>
      <c r="F45" s="28" t="s">
        <v>29</v>
      </c>
      <c r="G45" s="28">
        <v>250</v>
      </c>
      <c r="H45" s="29" t="str">
        <f t="shared" si="9"/>
        <v>&gt;175 and &lt;=250</v>
      </c>
      <c r="I45" s="29" t="str">
        <f t="shared" si="8"/>
        <v>Trenchers (&gt;175 and &lt;=250)</v>
      </c>
      <c r="J45" s="29" t="s">
        <v>30</v>
      </c>
      <c r="K45" s="29" t="s">
        <v>31</v>
      </c>
      <c r="L45" s="29" t="s">
        <v>36</v>
      </c>
      <c r="M45" s="29" t="s">
        <v>33</v>
      </c>
      <c r="N45" s="29" t="s">
        <v>34</v>
      </c>
      <c r="O45" s="29" t="s">
        <v>35</v>
      </c>
      <c r="P45" s="29" t="s">
        <v>35</v>
      </c>
      <c r="Q45" s="29" t="s">
        <v>35</v>
      </c>
      <c r="R45" s="30">
        <v>0.2349251</v>
      </c>
      <c r="S45" s="30">
        <v>0.40614739999999999</v>
      </c>
      <c r="T45" s="30">
        <v>4.1087990000000003</v>
      </c>
      <c r="U45" s="30">
        <v>4.5120500000000003E-5</v>
      </c>
      <c r="V45" s="30">
        <v>1.3709440000000001E-4</v>
      </c>
      <c r="W45" s="30">
        <v>4.2625120000000001E-4</v>
      </c>
      <c r="X45" s="30">
        <v>4.5224630000000002E-2</v>
      </c>
      <c r="Y45" s="30">
        <v>5.0885470000000001E-7</v>
      </c>
      <c r="Z45" s="30">
        <v>1.6468040000000002E-5</v>
      </c>
      <c r="AA45" s="30">
        <v>0</v>
      </c>
      <c r="AB45" s="30">
        <v>4.0711510000000002E-6</v>
      </c>
      <c r="AC45" s="29"/>
      <c r="AD45" s="31">
        <f t="shared" si="11"/>
        <v>0.40313755646349092</v>
      </c>
      <c r="AE45" s="31">
        <f t="shared" si="12"/>
        <v>1.2248955889413551</v>
      </c>
      <c r="AF45" s="31">
        <f t="shared" si="13"/>
        <v>3.808421165714714</v>
      </c>
      <c r="AG45" s="31">
        <f t="shared" si="14"/>
        <v>404.06792544775618</v>
      </c>
      <c r="AH45" s="31">
        <f t="shared" si="15"/>
        <v>4.546457604702135E-3</v>
      </c>
      <c r="AI45" s="31">
        <f t="shared" si="16"/>
        <v>0.14713678716643269</v>
      </c>
      <c r="AJ45" s="31">
        <f t="shared" si="17"/>
        <v>0</v>
      </c>
      <c r="AK45" s="31">
        <f t="shared" si="18"/>
        <v>3.6374460968604021E-2</v>
      </c>
    </row>
    <row r="46" spans="1:37" hidden="1">
      <c r="A46" s="19">
        <v>2014</v>
      </c>
      <c r="B46" s="19" t="s">
        <v>26</v>
      </c>
      <c r="C46" s="19" t="s">
        <v>27</v>
      </c>
      <c r="D46" s="19">
        <v>2270002030</v>
      </c>
      <c r="E46" s="28" t="s">
        <v>43</v>
      </c>
      <c r="F46" s="28" t="s">
        <v>29</v>
      </c>
      <c r="G46" s="28">
        <v>500</v>
      </c>
      <c r="H46" s="29" t="str">
        <f t="shared" si="9"/>
        <v>&gt;250 and &lt;=500</v>
      </c>
      <c r="I46" s="29" t="str">
        <f t="shared" si="8"/>
        <v>Trenchers (&gt;250 and &lt;=500)</v>
      </c>
      <c r="J46" s="29" t="s">
        <v>30</v>
      </c>
      <c r="K46" s="29" t="s">
        <v>31</v>
      </c>
      <c r="L46" s="29" t="s">
        <v>36</v>
      </c>
      <c r="M46" s="29" t="s">
        <v>33</v>
      </c>
      <c r="N46" s="29" t="s">
        <v>34</v>
      </c>
      <c r="O46" s="29" t="s">
        <v>35</v>
      </c>
      <c r="P46" s="29" t="s">
        <v>35</v>
      </c>
      <c r="Q46" s="29" t="s">
        <v>35</v>
      </c>
      <c r="R46" s="30">
        <v>0.2995295</v>
      </c>
      <c r="S46" s="30">
        <v>0.51783780000000001</v>
      </c>
      <c r="T46" s="30">
        <v>7.3233870000000003</v>
      </c>
      <c r="U46" s="30">
        <v>7.3221310000000004E-5</v>
      </c>
      <c r="V46" s="30">
        <v>3.115832E-4</v>
      </c>
      <c r="W46" s="30">
        <v>6.8498789999999995E-4</v>
      </c>
      <c r="X46" s="30">
        <v>8.0531320000000003E-2</v>
      </c>
      <c r="Y46" s="30">
        <v>7.904411E-7</v>
      </c>
      <c r="Z46" s="30">
        <v>2.6398469999999999E-5</v>
      </c>
      <c r="AA46" s="30">
        <v>0</v>
      </c>
      <c r="AB46" s="30">
        <v>6.6066420000000003E-6</v>
      </c>
      <c r="AC46" s="29"/>
      <c r="AD46" s="31">
        <f t="shared" si="11"/>
        <v>0.2565528141514582</v>
      </c>
      <c r="AE46" s="31">
        <f t="shared" si="12"/>
        <v>1.0917251658337803</v>
      </c>
      <c r="AF46" s="31">
        <f t="shared" si="13"/>
        <v>2.4000604933822904</v>
      </c>
      <c r="AG46" s="31">
        <f t="shared" si="14"/>
        <v>282.16562600876188</v>
      </c>
      <c r="AH46" s="31">
        <f t="shared" si="15"/>
        <v>2.7695473985097268E-3</v>
      </c>
      <c r="AI46" s="31">
        <f t="shared" si="16"/>
        <v>9.2494954922178324E-2</v>
      </c>
      <c r="AJ46" s="31">
        <f t="shared" si="17"/>
        <v>0</v>
      </c>
      <c r="AK46" s="31">
        <f t="shared" si="18"/>
        <v>2.3148351172510004E-2</v>
      </c>
    </row>
    <row r="47" spans="1:37" hidden="1">
      <c r="A47" s="19">
        <v>2014</v>
      </c>
      <c r="B47" s="19" t="s">
        <v>26</v>
      </c>
      <c r="C47" s="19" t="s">
        <v>27</v>
      </c>
      <c r="D47" s="19">
        <v>2270002030</v>
      </c>
      <c r="E47" s="28" t="s">
        <v>43</v>
      </c>
      <c r="F47" s="28" t="s">
        <v>29</v>
      </c>
      <c r="G47" s="28">
        <v>750</v>
      </c>
      <c r="H47" s="29" t="str">
        <f t="shared" si="9"/>
        <v>&gt;500 and &lt;=750</v>
      </c>
      <c r="I47" s="29" t="str">
        <f t="shared" si="8"/>
        <v>Trenchers (&gt;500 and &lt;=750)</v>
      </c>
      <c r="J47" s="29" t="s">
        <v>30</v>
      </c>
      <c r="K47" s="29" t="s">
        <v>31</v>
      </c>
      <c r="L47" s="29" t="s">
        <v>36</v>
      </c>
      <c r="M47" s="29" t="s">
        <v>33</v>
      </c>
      <c r="N47" s="29" t="s">
        <v>34</v>
      </c>
      <c r="O47" s="29" t="s">
        <v>35</v>
      </c>
      <c r="P47" s="29" t="s">
        <v>35</v>
      </c>
      <c r="Q47" s="29" t="s">
        <v>35</v>
      </c>
      <c r="R47" s="30">
        <v>1.4263490000000001</v>
      </c>
      <c r="S47" s="30">
        <v>2.4659260000000001</v>
      </c>
      <c r="T47" s="30">
        <v>65.745630000000006</v>
      </c>
      <c r="U47" s="30">
        <v>6.6215809999999996E-4</v>
      </c>
      <c r="V47" s="30">
        <v>2.7971580000000001E-3</v>
      </c>
      <c r="W47" s="30">
        <v>6.2843789999999997E-3</v>
      </c>
      <c r="X47" s="30">
        <v>0.72294899999999995</v>
      </c>
      <c r="Y47" s="30">
        <v>7.2690540000000004E-6</v>
      </c>
      <c r="Z47" s="30">
        <v>2.3967039999999999E-4</v>
      </c>
      <c r="AA47" s="30">
        <v>0</v>
      </c>
      <c r="AB47" s="30">
        <v>5.9745469999999997E-5</v>
      </c>
      <c r="AC47" s="29"/>
      <c r="AD47" s="31">
        <f t="shared" si="11"/>
        <v>0.3248055447568175</v>
      </c>
      <c r="AE47" s="31">
        <f t="shared" si="12"/>
        <v>1.3720777982794292</v>
      </c>
      <c r="AF47" s="31">
        <f t="shared" si="13"/>
        <v>3.0826492110468844</v>
      </c>
      <c r="AG47" s="31">
        <f t="shared" si="14"/>
        <v>354.6250416273644</v>
      </c>
      <c r="AH47" s="31">
        <f t="shared" si="15"/>
        <v>3.56565757382825E-3</v>
      </c>
      <c r="AI47" s="31">
        <f t="shared" si="16"/>
        <v>0.11756448321644689</v>
      </c>
      <c r="AJ47" s="31">
        <f t="shared" si="17"/>
        <v>0</v>
      </c>
      <c r="AK47" s="31">
        <f t="shared" si="18"/>
        <v>2.9306686620766399E-2</v>
      </c>
    </row>
    <row r="48" spans="1:37" hidden="1">
      <c r="A48" s="19">
        <v>2014</v>
      </c>
      <c r="B48" s="19" t="s">
        <v>26</v>
      </c>
      <c r="C48" s="19" t="s">
        <v>27</v>
      </c>
      <c r="D48" s="19">
        <v>2270002033</v>
      </c>
      <c r="E48" s="28" t="s">
        <v>44</v>
      </c>
      <c r="F48" s="28" t="s">
        <v>29</v>
      </c>
      <c r="G48" s="28">
        <v>15</v>
      </c>
      <c r="H48" s="29" t="str">
        <f t="shared" si="9"/>
        <v>&lt;=15</v>
      </c>
      <c r="I48" s="29" t="str">
        <f t="shared" si="8"/>
        <v>Bore/Drill Rigs (&lt;=15)</v>
      </c>
      <c r="J48" s="29" t="s">
        <v>30</v>
      </c>
      <c r="K48" s="29" t="s">
        <v>31</v>
      </c>
      <c r="L48" s="29" t="s">
        <v>32</v>
      </c>
      <c r="M48" s="29" t="s">
        <v>33</v>
      </c>
      <c r="N48" s="29" t="s">
        <v>32</v>
      </c>
      <c r="O48" s="29" t="s">
        <v>35</v>
      </c>
      <c r="P48" s="29" t="s">
        <v>35</v>
      </c>
      <c r="Q48" s="29" t="s">
        <v>35</v>
      </c>
      <c r="R48" s="30">
        <v>5.8731270000000002E-2</v>
      </c>
      <c r="S48" s="30">
        <v>0.13060910000000001</v>
      </c>
      <c r="T48" s="30">
        <v>6.1662590000000003E-2</v>
      </c>
      <c r="U48" s="30">
        <v>7.8574559999999998E-7</v>
      </c>
      <c r="V48" s="30">
        <v>4.1215549999999999E-6</v>
      </c>
      <c r="W48" s="30">
        <v>4.9206379999999997E-6</v>
      </c>
      <c r="X48" s="30">
        <v>6.7500860000000004E-4</v>
      </c>
      <c r="Y48" s="30">
        <v>1.0503729999999999E-8</v>
      </c>
      <c r="Z48" s="30">
        <v>1.917524E-7</v>
      </c>
      <c r="AA48" s="30">
        <v>0</v>
      </c>
      <c r="AB48" s="30">
        <v>7.0896559999999995E-8</v>
      </c>
      <c r="AC48" s="29"/>
      <c r="AD48" s="31">
        <f t="shared" si="11"/>
        <v>0.36384826086390609</v>
      </c>
      <c r="AE48" s="31">
        <f t="shared" si="12"/>
        <v>1.9085319966219811</v>
      </c>
      <c r="AF48" s="31">
        <f t="shared" si="13"/>
        <v>2.2785562892631521</v>
      </c>
      <c r="AG48" s="31">
        <f t="shared" si="14"/>
        <v>312.57025833575148</v>
      </c>
      <c r="AH48" s="31">
        <f t="shared" si="15"/>
        <v>4.8638692893527317E-3</v>
      </c>
      <c r="AI48" s="31">
        <f t="shared" si="16"/>
        <v>8.8793086791042905E-2</v>
      </c>
      <c r="AJ48" s="31">
        <f t="shared" si="17"/>
        <v>0</v>
      </c>
      <c r="AK48" s="31">
        <f t="shared" si="18"/>
        <v>3.2829442579422108E-2</v>
      </c>
    </row>
    <row r="49" spans="1:37" hidden="1">
      <c r="A49" s="19">
        <v>2014</v>
      </c>
      <c r="B49" s="19" t="s">
        <v>26</v>
      </c>
      <c r="C49" s="19" t="s">
        <v>27</v>
      </c>
      <c r="D49" s="19">
        <v>2270002033</v>
      </c>
      <c r="E49" s="28" t="s">
        <v>44</v>
      </c>
      <c r="F49" s="28" t="s">
        <v>29</v>
      </c>
      <c r="G49" s="28">
        <v>25</v>
      </c>
      <c r="H49" s="29" t="str">
        <f t="shared" si="9"/>
        <v>&gt;15 and &lt;=25</v>
      </c>
      <c r="I49" s="29" t="str">
        <f t="shared" si="8"/>
        <v>Bore/Drill Rigs (&gt;15 and &lt;=25)</v>
      </c>
      <c r="J49" s="29" t="s">
        <v>30</v>
      </c>
      <c r="K49" s="29" t="s">
        <v>31</v>
      </c>
      <c r="L49" s="29" t="s">
        <v>32</v>
      </c>
      <c r="M49" s="29" t="s">
        <v>33</v>
      </c>
      <c r="N49" s="29" t="s">
        <v>32</v>
      </c>
      <c r="O49" s="29" t="s">
        <v>35</v>
      </c>
      <c r="P49" s="29" t="s">
        <v>35</v>
      </c>
      <c r="Q49" s="29" t="s">
        <v>35</v>
      </c>
      <c r="R49" s="30">
        <v>0.17619380000000001</v>
      </c>
      <c r="S49" s="30">
        <v>0.39182739999999999</v>
      </c>
      <c r="T49" s="30">
        <v>0.28506090000000001</v>
      </c>
      <c r="U49" s="30">
        <v>3.7793279999999999E-6</v>
      </c>
      <c r="V49" s="30">
        <v>1.28862E-5</v>
      </c>
      <c r="W49" s="30">
        <v>2.3910899999999998E-5</v>
      </c>
      <c r="X49" s="30">
        <v>3.1295849999999998E-3</v>
      </c>
      <c r="Y49" s="30">
        <v>3.9708500000000001E-8</v>
      </c>
      <c r="Z49" s="30">
        <v>9.3273749999999996E-7</v>
      </c>
      <c r="AA49" s="30">
        <v>0</v>
      </c>
      <c r="AB49" s="30">
        <v>3.410027E-7</v>
      </c>
      <c r="AC49" s="29"/>
      <c r="AD49" s="31">
        <f t="shared" si="11"/>
        <v>0.35001190438443047</v>
      </c>
      <c r="AE49" s="31">
        <f t="shared" si="12"/>
        <v>1.1934194127312179</v>
      </c>
      <c r="AF49" s="31">
        <f t="shared" si="13"/>
        <v>2.2144412034482532</v>
      </c>
      <c r="AG49" s="31">
        <f t="shared" si="14"/>
        <v>289.83777163108044</v>
      </c>
      <c r="AH49" s="31">
        <f t="shared" si="15"/>
        <v>3.6774917935805413E-3</v>
      </c>
      <c r="AI49" s="31">
        <f t="shared" si="16"/>
        <v>8.6382877767098465E-2</v>
      </c>
      <c r="AJ49" s="31">
        <f t="shared" si="17"/>
        <v>0</v>
      </c>
      <c r="AK49" s="31">
        <f t="shared" si="18"/>
        <v>3.158101239882663E-2</v>
      </c>
    </row>
    <row r="50" spans="1:37" hidden="1">
      <c r="A50" s="19">
        <v>2014</v>
      </c>
      <c r="B50" s="19" t="s">
        <v>26</v>
      </c>
      <c r="C50" s="19" t="s">
        <v>27</v>
      </c>
      <c r="D50" s="19">
        <v>2270002033</v>
      </c>
      <c r="E50" s="28" t="s">
        <v>44</v>
      </c>
      <c r="F50" s="28" t="s">
        <v>29</v>
      </c>
      <c r="G50" s="28">
        <v>50</v>
      </c>
      <c r="H50" s="29" t="str">
        <f t="shared" si="9"/>
        <v>&gt;25 and &lt;=50</v>
      </c>
      <c r="I50" s="29" t="str">
        <f t="shared" si="8"/>
        <v>Bore/Drill Rigs (&gt;25 and &lt;=50)</v>
      </c>
      <c r="J50" s="29" t="s">
        <v>30</v>
      </c>
      <c r="K50" s="29" t="s">
        <v>31</v>
      </c>
      <c r="L50" s="29" t="s">
        <v>32</v>
      </c>
      <c r="M50" s="29" t="s">
        <v>33</v>
      </c>
      <c r="N50" s="29" t="s">
        <v>32</v>
      </c>
      <c r="O50" s="29" t="s">
        <v>35</v>
      </c>
      <c r="P50" s="29" t="s">
        <v>35</v>
      </c>
      <c r="Q50" s="29" t="s">
        <v>35</v>
      </c>
      <c r="R50" s="30">
        <v>0.7693797</v>
      </c>
      <c r="S50" s="30">
        <v>1.7779849999999999</v>
      </c>
      <c r="T50" s="30">
        <v>2.519193</v>
      </c>
      <c r="U50" s="30">
        <v>2.2671119999999999E-5</v>
      </c>
      <c r="V50" s="30">
        <v>2.0009889999999999E-4</v>
      </c>
      <c r="W50" s="30">
        <v>2.1275959999999999E-4</v>
      </c>
      <c r="X50" s="30">
        <v>2.7566710000000001E-2</v>
      </c>
      <c r="Y50" s="30">
        <v>3.563688E-7</v>
      </c>
      <c r="Z50" s="30">
        <v>8.4765570000000002E-6</v>
      </c>
      <c r="AA50" s="30">
        <v>0</v>
      </c>
      <c r="AB50" s="30">
        <v>2.045579E-6</v>
      </c>
      <c r="AC50" s="29"/>
      <c r="AD50" s="31">
        <f t="shared" si="11"/>
        <v>0.23135448346302134</v>
      </c>
      <c r="AE50" s="31">
        <f t="shared" si="12"/>
        <v>2.0419713561138031</v>
      </c>
      <c r="AF50" s="31">
        <f t="shared" si="13"/>
        <v>2.1711714004336371</v>
      </c>
      <c r="AG50" s="31">
        <f t="shared" si="14"/>
        <v>281.31305170741035</v>
      </c>
      <c r="AH50" s="31">
        <f t="shared" si="15"/>
        <v>3.6366760727452709E-3</v>
      </c>
      <c r="AI50" s="31">
        <f t="shared" si="16"/>
        <v>8.6501657892501915E-2</v>
      </c>
      <c r="AJ50" s="31">
        <f t="shared" si="17"/>
        <v>0</v>
      </c>
      <c r="AK50" s="31">
        <f t="shared" si="18"/>
        <v>2.0874746061412219E-2</v>
      </c>
    </row>
    <row r="51" spans="1:37" hidden="1">
      <c r="A51" s="19">
        <v>2014</v>
      </c>
      <c r="B51" s="19" t="s">
        <v>26</v>
      </c>
      <c r="C51" s="19" t="s">
        <v>27</v>
      </c>
      <c r="D51" s="19">
        <v>2270002033</v>
      </c>
      <c r="E51" s="28" t="s">
        <v>44</v>
      </c>
      <c r="F51" s="28" t="s">
        <v>29</v>
      </c>
      <c r="G51" s="28">
        <v>120</v>
      </c>
      <c r="H51" s="29" t="str">
        <f t="shared" si="9"/>
        <v>&gt;50 and &lt;=120</v>
      </c>
      <c r="I51" s="29" t="str">
        <f t="shared" si="8"/>
        <v>Bore/Drill Rigs (&gt;50 and &lt;=120)</v>
      </c>
      <c r="J51" s="29" t="s">
        <v>30</v>
      </c>
      <c r="K51" s="29" t="s">
        <v>31</v>
      </c>
      <c r="L51" s="29" t="s">
        <v>32</v>
      </c>
      <c r="M51" s="29" t="s">
        <v>33</v>
      </c>
      <c r="N51" s="29" t="s">
        <v>32</v>
      </c>
      <c r="O51" s="29" t="s">
        <v>35</v>
      </c>
      <c r="P51" s="29" t="s">
        <v>35</v>
      </c>
      <c r="Q51" s="29" t="s">
        <v>35</v>
      </c>
      <c r="R51" s="30">
        <v>2.3609969999999998</v>
      </c>
      <c r="S51" s="30">
        <v>5.4561060000000001</v>
      </c>
      <c r="T51" s="30">
        <v>19.1511</v>
      </c>
      <c r="U51" s="30">
        <v>1.113787E-4</v>
      </c>
      <c r="V51" s="30">
        <v>1.2767010000000001E-3</v>
      </c>
      <c r="W51" s="30">
        <v>1.158961E-3</v>
      </c>
      <c r="X51" s="30">
        <v>0.21020330000000001</v>
      </c>
      <c r="Y51" s="30">
        <v>2.4657930000000002E-6</v>
      </c>
      <c r="Z51" s="30">
        <v>5.5659979999999998E-5</v>
      </c>
      <c r="AA51" s="30">
        <v>0</v>
      </c>
      <c r="AB51" s="30">
        <v>1.0049520000000001E-5</v>
      </c>
      <c r="AC51" s="29"/>
      <c r="AD51" s="31">
        <f t="shared" si="11"/>
        <v>0.15432672532388481</v>
      </c>
      <c r="AE51" s="31">
        <f t="shared" si="12"/>
        <v>1.7690014746780949</v>
      </c>
      <c r="AF51" s="31">
        <f t="shared" si="13"/>
        <v>1.6058605093082869</v>
      </c>
      <c r="AG51" s="31">
        <f t="shared" si="14"/>
        <v>291.25844475895445</v>
      </c>
      <c r="AH51" s="31">
        <f t="shared" si="15"/>
        <v>3.4166116054196896E-3</v>
      </c>
      <c r="AI51" s="31">
        <f t="shared" si="16"/>
        <v>7.7122667484832583E-2</v>
      </c>
      <c r="AJ51" s="31">
        <f t="shared" si="17"/>
        <v>0</v>
      </c>
      <c r="AK51" s="31">
        <f t="shared" si="18"/>
        <v>1.3924650877383982E-2</v>
      </c>
    </row>
    <row r="52" spans="1:37" hidden="1">
      <c r="A52" s="19">
        <v>2014</v>
      </c>
      <c r="B52" s="19" t="s">
        <v>26</v>
      </c>
      <c r="C52" s="19" t="s">
        <v>27</v>
      </c>
      <c r="D52" s="19">
        <v>2270002033</v>
      </c>
      <c r="E52" s="28" t="s">
        <v>44</v>
      </c>
      <c r="F52" s="28" t="s">
        <v>29</v>
      </c>
      <c r="G52" s="28">
        <v>175</v>
      </c>
      <c r="H52" s="29" t="str">
        <f t="shared" si="9"/>
        <v>&gt;120 and &lt;=175</v>
      </c>
      <c r="I52" s="29" t="str">
        <f t="shared" si="8"/>
        <v>Bore/Drill Rigs (&gt;120 and &lt;=175)</v>
      </c>
      <c r="J52" s="29" t="s">
        <v>30</v>
      </c>
      <c r="K52" s="29" t="s">
        <v>31</v>
      </c>
      <c r="L52" s="29" t="s">
        <v>32</v>
      </c>
      <c r="M52" s="29" t="s">
        <v>33</v>
      </c>
      <c r="N52" s="29" t="s">
        <v>32</v>
      </c>
      <c r="O52" s="29" t="s">
        <v>35</v>
      </c>
      <c r="P52" s="29" t="s">
        <v>35</v>
      </c>
      <c r="Q52" s="29" t="s">
        <v>35</v>
      </c>
      <c r="R52" s="30">
        <v>0.54620089999999999</v>
      </c>
      <c r="S52" s="30">
        <v>1.2622329999999999</v>
      </c>
      <c r="T52" s="30">
        <v>8.0935400000000008</v>
      </c>
      <c r="U52" s="30">
        <v>4.2345909999999998E-5</v>
      </c>
      <c r="V52" s="30">
        <v>4.7535660000000001E-4</v>
      </c>
      <c r="W52" s="30">
        <v>4.1159569999999997E-4</v>
      </c>
      <c r="X52" s="30">
        <v>8.895575E-2</v>
      </c>
      <c r="Y52" s="30">
        <v>1.0009049999999999E-6</v>
      </c>
      <c r="Z52" s="30">
        <v>1.5572890000000001E-5</v>
      </c>
      <c r="AA52" s="30">
        <v>0</v>
      </c>
      <c r="AB52" s="30">
        <v>3.8208029999999998E-6</v>
      </c>
      <c r="AC52" s="29"/>
      <c r="AD52" s="31">
        <f t="shared" si="11"/>
        <v>0.17391495662052886</v>
      </c>
      <c r="AE52" s="31">
        <f t="shared" si="12"/>
        <v>1.9522929715829009</v>
      </c>
      <c r="AF52" s="31">
        <f t="shared" si="13"/>
        <v>1.6904264971681142</v>
      </c>
      <c r="AG52" s="31">
        <f t="shared" si="14"/>
        <v>365.34190438690797</v>
      </c>
      <c r="AH52" s="31">
        <f t="shared" si="15"/>
        <v>4.1107240263881552E-3</v>
      </c>
      <c r="AI52" s="31">
        <f t="shared" si="16"/>
        <v>6.3957971119436755E-2</v>
      </c>
      <c r="AJ52" s="31">
        <f t="shared" si="17"/>
        <v>0</v>
      </c>
      <c r="AK52" s="31">
        <f t="shared" si="18"/>
        <v>1.5692065373033349E-2</v>
      </c>
    </row>
    <row r="53" spans="1:37" hidden="1">
      <c r="A53" s="19">
        <v>2014</v>
      </c>
      <c r="B53" s="19" t="s">
        <v>26</v>
      </c>
      <c r="C53" s="19" t="s">
        <v>27</v>
      </c>
      <c r="D53" s="19">
        <v>2270002033</v>
      </c>
      <c r="E53" s="28" t="s">
        <v>44</v>
      </c>
      <c r="F53" s="28" t="s">
        <v>29</v>
      </c>
      <c r="G53" s="28">
        <v>250</v>
      </c>
      <c r="H53" s="29" t="str">
        <f t="shared" si="9"/>
        <v>&gt;175 and &lt;=250</v>
      </c>
      <c r="I53" s="29" t="str">
        <f t="shared" si="8"/>
        <v>Bore/Drill Rigs (&gt;175 and &lt;=250)</v>
      </c>
      <c r="J53" s="29" t="s">
        <v>30</v>
      </c>
      <c r="K53" s="29" t="s">
        <v>31</v>
      </c>
      <c r="L53" s="29" t="s">
        <v>36</v>
      </c>
      <c r="M53" s="29" t="s">
        <v>33</v>
      </c>
      <c r="N53" s="29" t="s">
        <v>32</v>
      </c>
      <c r="O53" s="29" t="s">
        <v>35</v>
      </c>
      <c r="P53" s="29" t="s">
        <v>35</v>
      </c>
      <c r="Q53" s="29" t="s">
        <v>35</v>
      </c>
      <c r="R53" s="30">
        <v>0.4698502</v>
      </c>
      <c r="S53" s="30">
        <v>1.0857920000000001</v>
      </c>
      <c r="T53" s="30">
        <v>9.2288029999999992</v>
      </c>
      <c r="U53" s="30">
        <v>3.9921479999999999E-5</v>
      </c>
      <c r="V53" s="30">
        <v>1.858102E-4</v>
      </c>
      <c r="W53" s="30">
        <v>3.3264520000000002E-4</v>
      </c>
      <c r="X53" s="30">
        <v>0.1020281</v>
      </c>
      <c r="Y53" s="30">
        <v>1.147991E-6</v>
      </c>
      <c r="Z53" s="30">
        <v>9.6884610000000005E-6</v>
      </c>
      <c r="AA53" s="30">
        <v>0</v>
      </c>
      <c r="AB53" s="30">
        <v>3.6020509999999999E-6</v>
      </c>
      <c r="AC53" s="29"/>
      <c r="AD53" s="31">
        <f t="shared" si="11"/>
        <v>0.13342064283398661</v>
      </c>
      <c r="AE53" s="31">
        <f t="shared" si="12"/>
        <v>0.62099191535763765</v>
      </c>
      <c r="AF53" s="31">
        <f t="shared" si="13"/>
        <v>1.1117257280952522</v>
      </c>
      <c r="AG53" s="31">
        <f t="shared" si="14"/>
        <v>340.98572220093718</v>
      </c>
      <c r="AH53" s="31">
        <f t="shared" si="15"/>
        <v>3.836673820400224E-3</v>
      </c>
      <c r="AI53" s="31">
        <f t="shared" si="16"/>
        <v>3.2379578479856182E-2</v>
      </c>
      <c r="AJ53" s="31">
        <f t="shared" si="17"/>
        <v>0</v>
      </c>
      <c r="AK53" s="31">
        <f t="shared" si="18"/>
        <v>1.2038330240782765E-2</v>
      </c>
    </row>
    <row r="54" spans="1:37">
      <c r="A54" s="19">
        <v>2014</v>
      </c>
      <c r="B54" s="19" t="s">
        <v>26</v>
      </c>
      <c r="C54" s="19" t="s">
        <v>27</v>
      </c>
      <c r="D54" s="19">
        <v>2270002033</v>
      </c>
      <c r="E54" s="28" t="s">
        <v>44</v>
      </c>
      <c r="F54" s="28" t="s">
        <v>29</v>
      </c>
      <c r="G54" s="28">
        <v>500</v>
      </c>
      <c r="H54" s="29" t="str">
        <f t="shared" si="9"/>
        <v>&gt;250 and &lt;=500</v>
      </c>
      <c r="I54" s="29" t="str">
        <f t="shared" si="8"/>
        <v>Bore/Drill Rigs (&gt;250 and &lt;=500)</v>
      </c>
      <c r="J54" s="29" t="s">
        <v>30</v>
      </c>
      <c r="K54" s="29" t="s">
        <v>31</v>
      </c>
      <c r="L54" s="29" t="s">
        <v>36</v>
      </c>
      <c r="M54" s="29" t="s">
        <v>33</v>
      </c>
      <c r="N54" s="29" t="s">
        <v>32</v>
      </c>
      <c r="O54" s="29" t="s">
        <v>35</v>
      </c>
      <c r="P54" s="29" t="s">
        <v>35</v>
      </c>
      <c r="Q54" s="29" t="s">
        <v>35</v>
      </c>
      <c r="R54" s="30">
        <v>1.045417</v>
      </c>
      <c r="S54" s="30">
        <v>2.4158870000000001</v>
      </c>
      <c r="T54" s="30">
        <v>33.980589999999999</v>
      </c>
      <c r="U54" s="30">
        <v>1.4535160000000001E-4</v>
      </c>
      <c r="V54" s="30">
        <v>6.6518529999999999E-4</v>
      </c>
      <c r="W54" s="30">
        <v>1.147178E-3</v>
      </c>
      <c r="X54" s="30">
        <v>0.37570569999999998</v>
      </c>
      <c r="Y54" s="30">
        <v>3.687674E-6</v>
      </c>
      <c r="Z54" s="30">
        <v>3.529635E-5</v>
      </c>
      <c r="AA54" s="30">
        <v>0</v>
      </c>
      <c r="AB54" s="30">
        <v>1.311484E-5</v>
      </c>
      <c r="AC54" s="29"/>
      <c r="AD54" s="31">
        <f t="shared" si="11"/>
        <v>0.10916319473551536</v>
      </c>
      <c r="AE54" s="31">
        <f t="shared" si="12"/>
        <v>0.49957312089514122</v>
      </c>
      <c r="AF54" s="31">
        <f t="shared" si="13"/>
        <v>0.86156337742617928</v>
      </c>
      <c r="AG54" s="31">
        <f t="shared" si="14"/>
        <v>282.16568990188694</v>
      </c>
      <c r="AH54" s="31">
        <f t="shared" si="15"/>
        <v>2.7695482883098423E-3</v>
      </c>
      <c r="AI54" s="31">
        <f t="shared" si="16"/>
        <v>2.6508564945297523E-2</v>
      </c>
      <c r="AJ54" s="31">
        <f t="shared" si="17"/>
        <v>0</v>
      </c>
      <c r="AK54" s="31">
        <f t="shared" si="18"/>
        <v>9.8496186684228181E-3</v>
      </c>
    </row>
    <row r="55" spans="1:37" hidden="1">
      <c r="A55" s="19">
        <v>2014</v>
      </c>
      <c r="B55" s="19" t="s">
        <v>26</v>
      </c>
      <c r="C55" s="19" t="s">
        <v>27</v>
      </c>
      <c r="D55" s="19">
        <v>2270002033</v>
      </c>
      <c r="E55" s="28" t="s">
        <v>44</v>
      </c>
      <c r="F55" s="28" t="s">
        <v>29</v>
      </c>
      <c r="G55" s="28">
        <v>750</v>
      </c>
      <c r="H55" s="29" t="str">
        <f t="shared" si="9"/>
        <v>&gt;500 and &lt;=750</v>
      </c>
      <c r="I55" s="29" t="str">
        <f t="shared" si="8"/>
        <v>Bore/Drill Rigs (&gt;500 and &lt;=750)</v>
      </c>
      <c r="J55" s="29" t="s">
        <v>30</v>
      </c>
      <c r="K55" s="29" t="s">
        <v>31</v>
      </c>
      <c r="L55" s="29" t="s">
        <v>36</v>
      </c>
      <c r="M55" s="29" t="s">
        <v>33</v>
      </c>
      <c r="N55" s="29" t="s">
        <v>32</v>
      </c>
      <c r="O55" s="29" t="s">
        <v>35</v>
      </c>
      <c r="P55" s="29" t="s">
        <v>35</v>
      </c>
      <c r="Q55" s="29" t="s">
        <v>35</v>
      </c>
      <c r="R55" s="30">
        <v>22.108409999999999</v>
      </c>
      <c r="S55" s="30">
        <v>51.091059999999999</v>
      </c>
      <c r="T55" s="30">
        <v>1419.877</v>
      </c>
      <c r="U55" s="30">
        <v>6.090809E-3</v>
      </c>
      <c r="V55" s="30">
        <v>2.7794610000000001E-2</v>
      </c>
      <c r="W55" s="30">
        <v>4.8399690000000002E-2</v>
      </c>
      <c r="X55" s="30">
        <v>15.69877</v>
      </c>
      <c r="Y55" s="30">
        <v>1.5784680000000001E-4</v>
      </c>
      <c r="Z55" s="30">
        <v>1.4811589999999999E-3</v>
      </c>
      <c r="AA55" s="30">
        <v>0</v>
      </c>
      <c r="AB55" s="30">
        <v>5.4956389999999996E-4</v>
      </c>
      <c r="AC55" s="29"/>
      <c r="AD55" s="31">
        <f t="shared" si="11"/>
        <v>0.14420218657432438</v>
      </c>
      <c r="AE55" s="31">
        <f t="shared" si="12"/>
        <v>0.65804781220041242</v>
      </c>
      <c r="AF55" s="31">
        <f t="shared" si="13"/>
        <v>1.1458808062310708</v>
      </c>
      <c r="AG55" s="31">
        <f t="shared" si="14"/>
        <v>371.67426536071093</v>
      </c>
      <c r="AH55" s="31">
        <f t="shared" si="15"/>
        <v>3.7370821681914613E-3</v>
      </c>
      <c r="AI55" s="31">
        <f t="shared" si="16"/>
        <v>3.5066994624891323E-2</v>
      </c>
      <c r="AJ55" s="31">
        <f t="shared" si="17"/>
        <v>0</v>
      </c>
      <c r="AK55" s="31">
        <f t="shared" si="18"/>
        <v>1.3011131368971402E-2</v>
      </c>
    </row>
    <row r="56" spans="1:37" hidden="1">
      <c r="A56" s="19">
        <v>2014</v>
      </c>
      <c r="B56" s="19" t="s">
        <v>26</v>
      </c>
      <c r="C56" s="19" t="s">
        <v>27</v>
      </c>
      <c r="D56" s="19">
        <v>2270002033</v>
      </c>
      <c r="E56" s="28" t="s">
        <v>44</v>
      </c>
      <c r="F56" s="28" t="s">
        <v>29</v>
      </c>
      <c r="G56" s="28">
        <v>1000</v>
      </c>
      <c r="H56" s="29" t="str">
        <f t="shared" si="9"/>
        <v>&gt;750 and &lt;=1000</v>
      </c>
      <c r="I56" s="29" t="str">
        <f t="shared" si="8"/>
        <v>Bore/Drill Rigs (&gt;750 and &lt;=1000)</v>
      </c>
      <c r="J56" s="29" t="s">
        <v>30</v>
      </c>
      <c r="K56" s="29" t="s">
        <v>31</v>
      </c>
      <c r="L56" s="29" t="s">
        <v>36</v>
      </c>
      <c r="M56" s="29" t="s">
        <v>33</v>
      </c>
      <c r="N56" s="29" t="s">
        <v>32</v>
      </c>
      <c r="O56" s="29" t="s">
        <v>35</v>
      </c>
      <c r="P56" s="29" t="s">
        <v>35</v>
      </c>
      <c r="Q56" s="29" t="s">
        <v>35</v>
      </c>
      <c r="R56" s="30">
        <v>37.085079999999998</v>
      </c>
      <c r="S56" s="30">
        <v>85.615430000000003</v>
      </c>
      <c r="T56" s="30">
        <v>3591.404</v>
      </c>
      <c r="U56" s="30">
        <v>1.6622000000000001E-2</v>
      </c>
      <c r="V56" s="30">
        <v>7.0954900000000001E-2</v>
      </c>
      <c r="W56" s="30">
        <v>0.23114380000000001</v>
      </c>
      <c r="X56" s="30">
        <v>39.701990000000002</v>
      </c>
      <c r="Y56" s="30">
        <v>3.9919249999999999E-4</v>
      </c>
      <c r="Z56" s="30">
        <v>6.027045E-3</v>
      </c>
      <c r="AA56" s="30">
        <v>0</v>
      </c>
      <c r="AB56" s="30">
        <v>1.4997770000000001E-3</v>
      </c>
      <c r="AC56" s="29"/>
      <c r="AD56" s="31">
        <f t="shared" si="11"/>
        <v>0.17613038210518828</v>
      </c>
      <c r="AE56" s="31">
        <f t="shared" si="12"/>
        <v>0.75185378710356299</v>
      </c>
      <c r="AF56" s="31">
        <f t="shared" si="13"/>
        <v>2.4492507409003266</v>
      </c>
      <c r="AG56" s="31">
        <f t="shared" si="14"/>
        <v>420.69105216197602</v>
      </c>
      <c r="AH56" s="31">
        <f t="shared" si="15"/>
        <v>4.2299318709256035E-3</v>
      </c>
      <c r="AI56" s="31">
        <f t="shared" si="16"/>
        <v>6.3863899579783695E-2</v>
      </c>
      <c r="AJ56" s="31">
        <f t="shared" si="17"/>
        <v>0</v>
      </c>
      <c r="AK56" s="31">
        <f t="shared" si="18"/>
        <v>1.5891968239837139E-2</v>
      </c>
    </row>
    <row r="57" spans="1:37" hidden="1">
      <c r="A57" s="19">
        <v>2014</v>
      </c>
      <c r="B57" s="19" t="s">
        <v>26</v>
      </c>
      <c r="C57" s="19" t="s">
        <v>27</v>
      </c>
      <c r="D57" s="19">
        <v>2270002036</v>
      </c>
      <c r="E57" s="28" t="s">
        <v>45</v>
      </c>
      <c r="F57" s="28" t="s">
        <v>29</v>
      </c>
      <c r="G57" s="28">
        <v>25</v>
      </c>
      <c r="H57" s="29" t="str">
        <f t="shared" si="9"/>
        <v>&lt;=25</v>
      </c>
      <c r="I57" s="29" t="str">
        <f t="shared" si="8"/>
        <v>Excavators (&lt;=25)</v>
      </c>
      <c r="J57" s="29" t="s">
        <v>30</v>
      </c>
      <c r="K57" s="29" t="s">
        <v>31</v>
      </c>
      <c r="L57" s="29" t="s">
        <v>32</v>
      </c>
      <c r="M57" s="29" t="s">
        <v>33</v>
      </c>
      <c r="N57" s="29" t="s">
        <v>34</v>
      </c>
      <c r="O57" s="29" t="s">
        <v>35</v>
      </c>
      <c r="P57" s="29" t="s">
        <v>35</v>
      </c>
      <c r="Q57" s="29" t="s">
        <v>35</v>
      </c>
      <c r="R57" s="30">
        <v>0.21730569999999999</v>
      </c>
      <c r="S57" s="30">
        <v>0.83184000000000002</v>
      </c>
      <c r="T57" s="30">
        <v>0.62226159999999997</v>
      </c>
      <c r="U57" s="30">
        <v>8.241554E-6</v>
      </c>
      <c r="V57" s="30">
        <v>2.8129530000000001E-5</v>
      </c>
      <c r="W57" s="30">
        <v>5.2080019999999997E-5</v>
      </c>
      <c r="X57" s="30">
        <v>6.8316289999999997E-3</v>
      </c>
      <c r="Y57" s="30">
        <v>8.6680440000000001E-8</v>
      </c>
      <c r="Z57" s="30">
        <v>1.9408339999999998E-6</v>
      </c>
      <c r="AA57" s="30">
        <v>0</v>
      </c>
      <c r="AB57" s="30">
        <v>7.4362220000000002E-7</v>
      </c>
      <c r="AC57" s="29"/>
      <c r="AD57" s="31">
        <f t="shared" si="11"/>
        <v>0.35952768747836122</v>
      </c>
      <c r="AE57" s="31">
        <f t="shared" si="12"/>
        <v>1.2271162538949796</v>
      </c>
      <c r="AF57" s="31">
        <f t="shared" si="13"/>
        <v>2.2719270121177146</v>
      </c>
      <c r="AG57" s="31">
        <f t="shared" si="14"/>
        <v>298.0214381996538</v>
      </c>
      <c r="AH57" s="31">
        <f t="shared" si="15"/>
        <v>3.7813279076745528E-3</v>
      </c>
      <c r="AI57" s="31">
        <f t="shared" si="16"/>
        <v>8.4666503404500854E-2</v>
      </c>
      <c r="AJ57" s="31">
        <f t="shared" si="17"/>
        <v>0</v>
      </c>
      <c r="AK57" s="31">
        <f t="shared" si="18"/>
        <v>3.2439606647432201E-2</v>
      </c>
    </row>
    <row r="58" spans="1:37" hidden="1">
      <c r="A58" s="19">
        <v>2014</v>
      </c>
      <c r="B58" s="19" t="s">
        <v>26</v>
      </c>
      <c r="C58" s="19" t="s">
        <v>27</v>
      </c>
      <c r="D58" s="19">
        <v>2270002036</v>
      </c>
      <c r="E58" s="28" t="s">
        <v>45</v>
      </c>
      <c r="F58" s="28" t="s">
        <v>29</v>
      </c>
      <c r="G58" s="28">
        <v>50</v>
      </c>
      <c r="H58" s="29" t="str">
        <f t="shared" si="9"/>
        <v>&gt;25 and &lt;=50</v>
      </c>
      <c r="I58" s="29" t="str">
        <f t="shared" si="8"/>
        <v>Excavators (&gt;25 and &lt;=50)</v>
      </c>
      <c r="J58" s="29" t="s">
        <v>30</v>
      </c>
      <c r="K58" s="29" t="s">
        <v>31</v>
      </c>
      <c r="L58" s="29" t="s">
        <v>32</v>
      </c>
      <c r="M58" s="29" t="s">
        <v>33</v>
      </c>
      <c r="N58" s="29" t="s">
        <v>34</v>
      </c>
      <c r="O58" s="29" t="s">
        <v>35</v>
      </c>
      <c r="P58" s="29" t="s">
        <v>35</v>
      </c>
      <c r="Q58" s="29" t="s">
        <v>35</v>
      </c>
      <c r="R58" s="30">
        <v>8.1812660000000008</v>
      </c>
      <c r="S58" s="30">
        <v>31.818989999999999</v>
      </c>
      <c r="T58" s="30">
        <v>36.870820000000002</v>
      </c>
      <c r="U58" s="30">
        <v>1.1695E-3</v>
      </c>
      <c r="V58" s="30">
        <v>4.3944889999999997E-3</v>
      </c>
      <c r="W58" s="30">
        <v>3.7464299999999998E-3</v>
      </c>
      <c r="X58" s="30">
        <v>0.39765919999999999</v>
      </c>
      <c r="Y58" s="30">
        <v>5.1407419999999996E-6</v>
      </c>
      <c r="Z58" s="30">
        <v>3.0272429999999998E-4</v>
      </c>
      <c r="AA58" s="30">
        <v>0</v>
      </c>
      <c r="AB58" s="30">
        <v>1.055222E-4</v>
      </c>
      <c r="AC58" s="29"/>
      <c r="AD58" s="31">
        <f t="shared" si="11"/>
        <v>0.66687874127997149</v>
      </c>
      <c r="AE58" s="31">
        <f t="shared" si="12"/>
        <v>2.5058497587761268</v>
      </c>
      <c r="AF58" s="31">
        <f t="shared" si="13"/>
        <v>2.1363099809264847</v>
      </c>
      <c r="AG58" s="31">
        <f t="shared" si="14"/>
        <v>226.75542262026545</v>
      </c>
      <c r="AH58" s="31">
        <f t="shared" si="15"/>
        <v>2.9313822609705713E-3</v>
      </c>
      <c r="AI58" s="31">
        <f t="shared" si="16"/>
        <v>0.17262112025554552</v>
      </c>
      <c r="AJ58" s="31">
        <f t="shared" si="17"/>
        <v>0</v>
      </c>
      <c r="AK58" s="31">
        <f t="shared" si="18"/>
        <v>6.0171450973145281E-2</v>
      </c>
    </row>
    <row r="59" spans="1:37" hidden="1">
      <c r="A59" s="19">
        <v>2014</v>
      </c>
      <c r="B59" s="19" t="s">
        <v>26</v>
      </c>
      <c r="C59" s="19" t="s">
        <v>27</v>
      </c>
      <c r="D59" s="19">
        <v>2270002036</v>
      </c>
      <c r="E59" s="28" t="s">
        <v>45</v>
      </c>
      <c r="F59" s="28" t="s">
        <v>29</v>
      </c>
      <c r="G59" s="28">
        <v>120</v>
      </c>
      <c r="H59" s="29" t="str">
        <f t="shared" si="9"/>
        <v>&gt;50 and &lt;=120</v>
      </c>
      <c r="I59" s="29" t="str">
        <f t="shared" si="8"/>
        <v>Excavators (&gt;50 and &lt;=120)</v>
      </c>
      <c r="J59" s="29" t="s">
        <v>30</v>
      </c>
      <c r="K59" s="29" t="s">
        <v>31</v>
      </c>
      <c r="L59" s="29" t="s">
        <v>32</v>
      </c>
      <c r="M59" s="29" t="s">
        <v>33</v>
      </c>
      <c r="N59" s="29" t="s">
        <v>34</v>
      </c>
      <c r="O59" s="29" t="s">
        <v>35</v>
      </c>
      <c r="P59" s="29" t="s">
        <v>35</v>
      </c>
      <c r="Q59" s="29" t="s">
        <v>35</v>
      </c>
      <c r="R59" s="30">
        <v>22.218039999999998</v>
      </c>
      <c r="S59" s="30">
        <v>86.411540000000002</v>
      </c>
      <c r="T59" s="30">
        <v>290.9597</v>
      </c>
      <c r="U59" s="30">
        <v>4.3466049999999999E-3</v>
      </c>
      <c r="V59" s="30">
        <v>2.2198840000000001E-2</v>
      </c>
      <c r="W59" s="30">
        <v>2.745417E-2</v>
      </c>
      <c r="X59" s="30">
        <v>3.1780849999999998</v>
      </c>
      <c r="Y59" s="30">
        <v>3.7280570000000001E-5</v>
      </c>
      <c r="Z59" s="30">
        <v>2.2619519999999998E-3</v>
      </c>
      <c r="AA59" s="30">
        <v>0</v>
      </c>
      <c r="AB59" s="30">
        <v>3.9218720000000002E-4</v>
      </c>
      <c r="AC59" s="29"/>
      <c r="AD59" s="31">
        <f t="shared" si="11"/>
        <v>0.38027714585343575</v>
      </c>
      <c r="AE59" s="31">
        <f t="shared" si="12"/>
        <v>1.9421390985509572</v>
      </c>
      <c r="AF59" s="31">
        <f t="shared" si="13"/>
        <v>2.4019190631251335</v>
      </c>
      <c r="AG59" s="31">
        <f t="shared" si="14"/>
        <v>278.0453004309378</v>
      </c>
      <c r="AH59" s="31">
        <f t="shared" si="15"/>
        <v>3.2616142380982914E-3</v>
      </c>
      <c r="AI59" s="31">
        <f t="shared" si="16"/>
        <v>0.19789436827534837</v>
      </c>
      <c r="AJ59" s="31">
        <f t="shared" si="17"/>
        <v>0</v>
      </c>
      <c r="AK59" s="31">
        <f t="shared" si="18"/>
        <v>3.4311797151167535E-2</v>
      </c>
    </row>
    <row r="60" spans="1:37">
      <c r="A60" s="19">
        <v>2014</v>
      </c>
      <c r="B60" s="19" t="s">
        <v>26</v>
      </c>
      <c r="C60" s="19" t="s">
        <v>27</v>
      </c>
      <c r="D60" s="19">
        <v>2270002036</v>
      </c>
      <c r="E60" s="28" t="s">
        <v>45</v>
      </c>
      <c r="F60" s="28" t="s">
        <v>29</v>
      </c>
      <c r="G60" s="28">
        <v>175</v>
      </c>
      <c r="H60" s="29" t="str">
        <f t="shared" si="9"/>
        <v>&gt;120 and &lt;=175</v>
      </c>
      <c r="I60" s="29" t="str">
        <f t="shared" si="8"/>
        <v>Excavators (&gt;120 and &lt;=175)</v>
      </c>
      <c r="J60" s="29" t="s">
        <v>30</v>
      </c>
      <c r="K60" s="29" t="s">
        <v>31</v>
      </c>
      <c r="L60" s="29" t="s">
        <v>32</v>
      </c>
      <c r="M60" s="29" t="s">
        <v>33</v>
      </c>
      <c r="N60" s="29" t="s">
        <v>34</v>
      </c>
      <c r="O60" s="29" t="s">
        <v>35</v>
      </c>
      <c r="P60" s="29" t="s">
        <v>35</v>
      </c>
      <c r="Q60" s="29" t="s">
        <v>35</v>
      </c>
      <c r="R60" s="30">
        <v>42.862079999999999</v>
      </c>
      <c r="S60" s="30">
        <v>166.70140000000001</v>
      </c>
      <c r="T60" s="30">
        <v>852.96939999999995</v>
      </c>
      <c r="U60" s="30">
        <v>9.5178780000000004E-3</v>
      </c>
      <c r="V60" s="30">
        <v>5.5481950000000002E-2</v>
      </c>
      <c r="W60" s="30">
        <v>6.9757360000000004E-2</v>
      </c>
      <c r="X60" s="30">
        <v>9.3453490000000006</v>
      </c>
      <c r="Y60" s="30">
        <v>1.051512E-4</v>
      </c>
      <c r="Z60" s="30">
        <v>3.8457919999999998E-3</v>
      </c>
      <c r="AA60" s="30">
        <v>0</v>
      </c>
      <c r="AB60" s="30">
        <v>8.5878310000000004E-4</v>
      </c>
      <c r="AC60" s="29"/>
      <c r="AD60" s="31">
        <f t="shared" si="11"/>
        <v>0.29598239458096931</v>
      </c>
      <c r="AE60" s="31">
        <f t="shared" si="12"/>
        <v>1.725351009649589</v>
      </c>
      <c r="AF60" s="31">
        <f t="shared" si="13"/>
        <v>2.1692808473114207</v>
      </c>
      <c r="AG60" s="31">
        <f t="shared" si="14"/>
        <v>290.61717067763078</v>
      </c>
      <c r="AH60" s="31">
        <f t="shared" si="15"/>
        <v>3.2699414689978607E-3</v>
      </c>
      <c r="AI60" s="31">
        <f t="shared" si="16"/>
        <v>0.11959459085526575</v>
      </c>
      <c r="AJ60" s="31">
        <f t="shared" si="17"/>
        <v>0</v>
      </c>
      <c r="AK60" s="31">
        <f t="shared" si="18"/>
        <v>2.6706024006996943E-2</v>
      </c>
    </row>
    <row r="61" spans="1:37" hidden="1">
      <c r="A61" s="19">
        <v>2014</v>
      </c>
      <c r="B61" s="19" t="s">
        <v>26</v>
      </c>
      <c r="C61" s="19" t="s">
        <v>27</v>
      </c>
      <c r="D61" s="19">
        <v>2270002036</v>
      </c>
      <c r="E61" s="28" t="s">
        <v>45</v>
      </c>
      <c r="F61" s="28" t="s">
        <v>29</v>
      </c>
      <c r="G61" s="28">
        <v>250</v>
      </c>
      <c r="H61" s="29" t="str">
        <f t="shared" si="9"/>
        <v>&gt;175 and &lt;=250</v>
      </c>
      <c r="I61" s="29" t="str">
        <f t="shared" si="8"/>
        <v>Excavators (&gt;175 and &lt;=250)</v>
      </c>
      <c r="J61" s="29" t="s">
        <v>30</v>
      </c>
      <c r="K61" s="29" t="s">
        <v>31</v>
      </c>
      <c r="L61" s="29" t="s">
        <v>36</v>
      </c>
      <c r="M61" s="29" t="s">
        <v>33</v>
      </c>
      <c r="N61" s="29" t="s">
        <v>34</v>
      </c>
      <c r="O61" s="29" t="s">
        <v>35</v>
      </c>
      <c r="P61" s="29" t="s">
        <v>35</v>
      </c>
      <c r="Q61" s="29" t="s">
        <v>35</v>
      </c>
      <c r="R61" s="30">
        <v>17.431439999999998</v>
      </c>
      <c r="S61" s="30">
        <v>67.795249999999996</v>
      </c>
      <c r="T61" s="30">
        <v>487.10759999999999</v>
      </c>
      <c r="U61" s="30">
        <v>4.0044900000000003E-3</v>
      </c>
      <c r="V61" s="30">
        <v>1.177857E-2</v>
      </c>
      <c r="W61" s="30">
        <v>3.4443670000000003E-2</v>
      </c>
      <c r="X61" s="30">
        <v>5.3741390000000004</v>
      </c>
      <c r="Y61" s="30">
        <v>6.0468279999999997E-5</v>
      </c>
      <c r="Z61" s="30">
        <v>1.1333459999999999E-3</v>
      </c>
      <c r="AA61" s="30">
        <v>0</v>
      </c>
      <c r="AB61" s="30">
        <v>3.613186E-4</v>
      </c>
      <c r="AC61" s="29"/>
      <c r="AD61" s="31">
        <f t="shared" si="11"/>
        <v>0.21434382662502172</v>
      </c>
      <c r="AE61" s="31">
        <f t="shared" si="12"/>
        <v>0.63045825210468287</v>
      </c>
      <c r="AF61" s="31">
        <f t="shared" si="13"/>
        <v>1.8436275357934373</v>
      </c>
      <c r="AG61" s="31">
        <f t="shared" si="14"/>
        <v>287.65548623539269</v>
      </c>
      <c r="AH61" s="31">
        <f t="shared" si="15"/>
        <v>3.2366175279831553E-3</v>
      </c>
      <c r="AI61" s="31">
        <f t="shared" si="16"/>
        <v>6.0663335038959224E-2</v>
      </c>
      <c r="AJ61" s="31">
        <f t="shared" si="17"/>
        <v>0</v>
      </c>
      <c r="AK61" s="31">
        <f t="shared" si="18"/>
        <v>1.9339893807899525E-2</v>
      </c>
    </row>
    <row r="62" spans="1:37" hidden="1">
      <c r="A62" s="19">
        <v>2014</v>
      </c>
      <c r="B62" s="19" t="s">
        <v>26</v>
      </c>
      <c r="C62" s="19" t="s">
        <v>27</v>
      </c>
      <c r="D62" s="19">
        <v>2270002036</v>
      </c>
      <c r="E62" s="28" t="s">
        <v>45</v>
      </c>
      <c r="F62" s="28" t="s">
        <v>29</v>
      </c>
      <c r="G62" s="28">
        <v>500</v>
      </c>
      <c r="H62" s="29" t="str">
        <f t="shared" si="9"/>
        <v>&gt;250 and &lt;=500</v>
      </c>
      <c r="I62" s="29" t="str">
        <f t="shared" si="8"/>
        <v>Excavators (&gt;250 and &lt;=500)</v>
      </c>
      <c r="J62" s="29" t="s">
        <v>30</v>
      </c>
      <c r="K62" s="29" t="s">
        <v>31</v>
      </c>
      <c r="L62" s="29" t="s">
        <v>36</v>
      </c>
      <c r="M62" s="29" t="s">
        <v>33</v>
      </c>
      <c r="N62" s="29" t="s">
        <v>34</v>
      </c>
      <c r="O62" s="29" t="s">
        <v>35</v>
      </c>
      <c r="P62" s="29" t="s">
        <v>35</v>
      </c>
      <c r="Q62" s="29" t="s">
        <v>35</v>
      </c>
      <c r="R62" s="30">
        <v>12.57436</v>
      </c>
      <c r="S62" s="30">
        <v>48.904850000000003</v>
      </c>
      <c r="T62" s="30">
        <v>517.48900000000003</v>
      </c>
      <c r="U62" s="30">
        <v>4.0525470000000001E-3</v>
      </c>
      <c r="V62" s="30">
        <v>1.245162E-2</v>
      </c>
      <c r="W62" s="30">
        <v>3.2211049999999998E-2</v>
      </c>
      <c r="X62" s="30">
        <v>5.7102659999999998</v>
      </c>
      <c r="Y62" s="30">
        <v>5.6048129999999998E-5</v>
      </c>
      <c r="Z62" s="30">
        <v>1.133663E-3</v>
      </c>
      <c r="AA62" s="30">
        <v>0</v>
      </c>
      <c r="AB62" s="30">
        <v>3.6565490000000001E-4</v>
      </c>
      <c r="AC62" s="29"/>
      <c r="AD62" s="31">
        <f t="shared" si="11"/>
        <v>0.15035198506487599</v>
      </c>
      <c r="AE62" s="31">
        <f t="shared" si="12"/>
        <v>0.46196275682268728</v>
      </c>
      <c r="AF62" s="31">
        <f t="shared" si="13"/>
        <v>1.195049757232667</v>
      </c>
      <c r="AG62" s="31">
        <f t="shared" si="14"/>
        <v>211.85437907283224</v>
      </c>
      <c r="AH62" s="31">
        <f t="shared" si="15"/>
        <v>2.0794200794399735E-3</v>
      </c>
      <c r="AI62" s="31">
        <f t="shared" si="16"/>
        <v>4.2059594236563448E-2</v>
      </c>
      <c r="AJ62" s="31">
        <f t="shared" si="17"/>
        <v>0</v>
      </c>
      <c r="AK62" s="31">
        <f t="shared" si="18"/>
        <v>1.3566021581908541E-2</v>
      </c>
    </row>
    <row r="63" spans="1:37" hidden="1">
      <c r="A63" s="19">
        <v>2014</v>
      </c>
      <c r="B63" s="19" t="s">
        <v>26</v>
      </c>
      <c r="C63" s="19" t="s">
        <v>27</v>
      </c>
      <c r="D63" s="19">
        <v>2270002036</v>
      </c>
      <c r="E63" s="28" t="s">
        <v>45</v>
      </c>
      <c r="F63" s="28" t="s">
        <v>29</v>
      </c>
      <c r="G63" s="28">
        <v>750</v>
      </c>
      <c r="H63" s="29" t="str">
        <f t="shared" si="9"/>
        <v>&gt;500 and &lt;=750</v>
      </c>
      <c r="I63" s="29" t="str">
        <f t="shared" si="8"/>
        <v>Excavators (&gt;500 and &lt;=750)</v>
      </c>
      <c r="J63" s="29" t="s">
        <v>30</v>
      </c>
      <c r="K63" s="29" t="s">
        <v>31</v>
      </c>
      <c r="L63" s="29" t="s">
        <v>36</v>
      </c>
      <c r="M63" s="29" t="s">
        <v>33</v>
      </c>
      <c r="N63" s="29" t="s">
        <v>34</v>
      </c>
      <c r="O63" s="29" t="s">
        <v>35</v>
      </c>
      <c r="P63" s="29" t="s">
        <v>35</v>
      </c>
      <c r="Q63" s="29" t="s">
        <v>35</v>
      </c>
      <c r="R63" s="30">
        <v>11.173069999999999</v>
      </c>
      <c r="S63" s="30">
        <v>43.45487</v>
      </c>
      <c r="T63" s="30">
        <v>762.16139999999996</v>
      </c>
      <c r="U63" s="30">
        <v>6.0059279999999998E-3</v>
      </c>
      <c r="V63" s="30">
        <v>1.8338500000000001E-2</v>
      </c>
      <c r="W63" s="30">
        <v>4.9036990000000003E-2</v>
      </c>
      <c r="X63" s="30">
        <v>8.4099690000000002</v>
      </c>
      <c r="Y63" s="30">
        <v>8.4559889999999996E-5</v>
      </c>
      <c r="Z63" s="30">
        <v>1.7013849999999999E-3</v>
      </c>
      <c r="AA63" s="30">
        <v>0</v>
      </c>
      <c r="AB63" s="30">
        <v>5.419054E-4</v>
      </c>
      <c r="AC63" s="29"/>
      <c r="AD63" s="31">
        <f t="shared" si="11"/>
        <v>0.16717966268913012</v>
      </c>
      <c r="AE63" s="31">
        <f t="shared" si="12"/>
        <v>0.51046636660056754</v>
      </c>
      <c r="AF63" s="31">
        <f t="shared" si="13"/>
        <v>1.3649826384016339</v>
      </c>
      <c r="AG63" s="31">
        <f t="shared" si="14"/>
        <v>234.09800794249298</v>
      </c>
      <c r="AH63" s="31">
        <f t="shared" si="15"/>
        <v>2.3537901032496472E-3</v>
      </c>
      <c r="AI63" s="31">
        <f t="shared" si="16"/>
        <v>4.7359370675829897E-2</v>
      </c>
      <c r="AJ63" s="31">
        <f t="shared" si="17"/>
        <v>0</v>
      </c>
      <c r="AK63" s="31">
        <f t="shared" si="18"/>
        <v>1.5084356985534647E-2</v>
      </c>
    </row>
    <row r="64" spans="1:37">
      <c r="A64" s="19">
        <v>2014</v>
      </c>
      <c r="B64" s="19" t="s">
        <v>26</v>
      </c>
      <c r="C64" s="19" t="s">
        <v>27</v>
      </c>
      <c r="D64" s="19">
        <v>2270002039</v>
      </c>
      <c r="E64" s="28" t="s">
        <v>46</v>
      </c>
      <c r="F64" s="28" t="s">
        <v>29</v>
      </c>
      <c r="G64" s="28">
        <v>25</v>
      </c>
      <c r="H64" s="29" t="str">
        <f t="shared" si="9"/>
        <v>&lt;=25</v>
      </c>
      <c r="I64" s="29" t="str">
        <f t="shared" si="8"/>
        <v>Concrete/Industrial Saws (&lt;=25)</v>
      </c>
      <c r="J64" s="29" t="s">
        <v>30</v>
      </c>
      <c r="K64" s="29" t="s">
        <v>31</v>
      </c>
      <c r="L64" s="29" t="s">
        <v>32</v>
      </c>
      <c r="M64" s="29" t="s">
        <v>33</v>
      </c>
      <c r="N64" s="29" t="s">
        <v>34</v>
      </c>
      <c r="O64" s="29" t="s">
        <v>35</v>
      </c>
      <c r="P64" s="29" t="s">
        <v>35</v>
      </c>
      <c r="Q64" s="29" t="s">
        <v>35</v>
      </c>
      <c r="R64" s="30">
        <v>2.3492510000000001E-2</v>
      </c>
      <c r="S64" s="30">
        <v>3.8135929999999998E-2</v>
      </c>
      <c r="T64" s="30">
        <v>2.859304E-2</v>
      </c>
      <c r="U64" s="30">
        <v>3.7870090000000001E-7</v>
      </c>
      <c r="V64" s="30">
        <v>1.292557E-6</v>
      </c>
      <c r="W64" s="30">
        <v>2.3930869999999999E-6</v>
      </c>
      <c r="X64" s="30">
        <v>3.1391459999999998E-4</v>
      </c>
      <c r="Y64" s="30">
        <v>3.9829820000000001E-9</v>
      </c>
      <c r="Z64" s="30">
        <v>9.0905400000000001E-8</v>
      </c>
      <c r="AA64" s="30">
        <v>0</v>
      </c>
      <c r="AB64" s="30">
        <v>3.4169579999999999E-8</v>
      </c>
      <c r="AC64" s="29"/>
      <c r="AD64" s="31">
        <f t="shared" si="11"/>
        <v>0.36035041650223298</v>
      </c>
      <c r="AE64" s="31">
        <f t="shared" si="12"/>
        <v>1.229924336865523</v>
      </c>
      <c r="AF64" s="31">
        <f t="shared" si="13"/>
        <v>2.2771266114658801</v>
      </c>
      <c r="AG64" s="31">
        <f t="shared" si="14"/>
        <v>298.7034275760418</v>
      </c>
      <c r="AH64" s="31">
        <f t="shared" si="15"/>
        <v>3.7899810183205183E-3</v>
      </c>
      <c r="AI64" s="31">
        <f t="shared" si="16"/>
        <v>8.650045128570355E-2</v>
      </c>
      <c r="AJ64" s="31">
        <f t="shared" si="17"/>
        <v>0</v>
      </c>
      <c r="AK64" s="31">
        <f t="shared" si="18"/>
        <v>3.2513845054781679E-2</v>
      </c>
    </row>
    <row r="65" spans="1:37" hidden="1">
      <c r="A65" s="19">
        <v>2014</v>
      </c>
      <c r="B65" s="19" t="s">
        <v>26</v>
      </c>
      <c r="C65" s="19" t="s">
        <v>27</v>
      </c>
      <c r="D65" s="19">
        <v>2270002039</v>
      </c>
      <c r="E65" s="28" t="s">
        <v>46</v>
      </c>
      <c r="F65" s="28" t="s">
        <v>29</v>
      </c>
      <c r="G65" s="28">
        <v>50</v>
      </c>
      <c r="H65" s="29" t="str">
        <f t="shared" si="9"/>
        <v>&gt;25 and &lt;=50</v>
      </c>
      <c r="I65" s="29" t="str">
        <f t="shared" si="8"/>
        <v>Concrete/Industrial Saws (&gt;25 and &lt;=50)</v>
      </c>
      <c r="J65" s="29" t="s">
        <v>30</v>
      </c>
      <c r="K65" s="29" t="s">
        <v>31</v>
      </c>
      <c r="L65" s="29" t="s">
        <v>32</v>
      </c>
      <c r="M65" s="29" t="s">
        <v>33</v>
      </c>
      <c r="N65" s="29" t="s">
        <v>34</v>
      </c>
      <c r="O65" s="29" t="s">
        <v>35</v>
      </c>
      <c r="P65" s="29" t="s">
        <v>35</v>
      </c>
      <c r="Q65" s="29" t="s">
        <v>35</v>
      </c>
      <c r="R65" s="30">
        <v>0.20555950000000001</v>
      </c>
      <c r="S65" s="30">
        <v>0.32692549999999998</v>
      </c>
      <c r="T65" s="30">
        <v>0.45618389999999998</v>
      </c>
      <c r="U65" s="30">
        <v>1.425616E-5</v>
      </c>
      <c r="V65" s="30">
        <v>4.6283660000000003E-5</v>
      </c>
      <c r="W65" s="30">
        <v>4.4965929999999998E-5</v>
      </c>
      <c r="X65" s="30">
        <v>4.9336379999999997E-3</v>
      </c>
      <c r="Y65" s="30">
        <v>6.3779639999999997E-8</v>
      </c>
      <c r="Z65" s="30">
        <v>3.7097299999999998E-6</v>
      </c>
      <c r="AA65" s="30">
        <v>0</v>
      </c>
      <c r="AB65" s="30">
        <v>1.286311E-6</v>
      </c>
      <c r="AC65" s="29"/>
      <c r="AD65" s="31">
        <f t="shared" si="11"/>
        <v>0.79120095263293932</v>
      </c>
      <c r="AE65" s="31">
        <f t="shared" si="12"/>
        <v>2.5686914206447646</v>
      </c>
      <c r="AF65" s="31">
        <f t="shared" si="13"/>
        <v>2.4955588778483175</v>
      </c>
      <c r="AG65" s="31">
        <f t="shared" si="14"/>
        <v>273.81139700635163</v>
      </c>
      <c r="AH65" s="31">
        <f t="shared" si="15"/>
        <v>3.5396987636632815E-3</v>
      </c>
      <c r="AI65" s="31">
        <f t="shared" si="16"/>
        <v>0.20588587038943124</v>
      </c>
      <c r="AJ65" s="31">
        <f t="shared" si="17"/>
        <v>0</v>
      </c>
      <c r="AK65" s="31">
        <f t="shared" si="18"/>
        <v>7.1388823398603043E-2</v>
      </c>
    </row>
    <row r="66" spans="1:37" hidden="1">
      <c r="A66" s="19">
        <v>2014</v>
      </c>
      <c r="B66" s="19" t="s">
        <v>26</v>
      </c>
      <c r="C66" s="19" t="s">
        <v>27</v>
      </c>
      <c r="D66" s="19">
        <v>2270002039</v>
      </c>
      <c r="E66" s="28" t="s">
        <v>46</v>
      </c>
      <c r="F66" s="28" t="s">
        <v>29</v>
      </c>
      <c r="G66" s="28">
        <v>120</v>
      </c>
      <c r="H66" s="29" t="str">
        <f t="shared" si="9"/>
        <v>&gt;50 and &lt;=120</v>
      </c>
      <c r="I66" s="29" t="str">
        <f t="shared" si="8"/>
        <v>Concrete/Industrial Saws (&gt;50 and &lt;=120)</v>
      </c>
      <c r="J66" s="29" t="s">
        <v>30</v>
      </c>
      <c r="K66" s="29" t="s">
        <v>31</v>
      </c>
      <c r="L66" s="29" t="s">
        <v>32</v>
      </c>
      <c r="M66" s="29" t="s">
        <v>33</v>
      </c>
      <c r="N66" s="29" t="s">
        <v>34</v>
      </c>
      <c r="O66" s="29" t="s">
        <v>35</v>
      </c>
      <c r="P66" s="29" t="s">
        <v>35</v>
      </c>
      <c r="Q66" s="29" t="s">
        <v>35</v>
      </c>
      <c r="R66" s="30">
        <v>0.35826079999999999</v>
      </c>
      <c r="S66" s="30">
        <v>0.56978450000000003</v>
      </c>
      <c r="T66" s="30">
        <v>1.9304650000000001</v>
      </c>
      <c r="U66" s="30">
        <v>2.811242E-5</v>
      </c>
      <c r="V66" s="30">
        <v>1.3668210000000001E-4</v>
      </c>
      <c r="W66" s="30">
        <v>1.9245389999999999E-4</v>
      </c>
      <c r="X66" s="30">
        <v>2.1105720000000001E-2</v>
      </c>
      <c r="Y66" s="30">
        <v>2.4758089999999998E-7</v>
      </c>
      <c r="Z66" s="30">
        <v>1.545698E-5</v>
      </c>
      <c r="AA66" s="30">
        <v>0</v>
      </c>
      <c r="AB66" s="30">
        <v>2.5365390000000002E-6</v>
      </c>
      <c r="AC66" s="29"/>
      <c r="AD66" s="31">
        <f t="shared" si="11"/>
        <v>0.37300048562219573</v>
      </c>
      <c r="AE66" s="31">
        <f t="shared" si="12"/>
        <v>1.8135219122317301</v>
      </c>
      <c r="AF66" s="31">
        <f t="shared" si="13"/>
        <v>2.5535118698385091</v>
      </c>
      <c r="AG66" s="31">
        <f t="shared" si="14"/>
        <v>280.03436948530543</v>
      </c>
      <c r="AH66" s="31">
        <f t="shared" si="15"/>
        <v>3.2849465087239119E-3</v>
      </c>
      <c r="AI66" s="31">
        <f t="shared" si="16"/>
        <v>0.20508590317918438</v>
      </c>
      <c r="AJ66" s="31">
        <f t="shared" si="17"/>
        <v>0</v>
      </c>
      <c r="AK66" s="31">
        <f t="shared" si="18"/>
        <v>3.3655241306142933E-2</v>
      </c>
    </row>
    <row r="67" spans="1:37" hidden="1">
      <c r="A67" s="19">
        <v>2014</v>
      </c>
      <c r="B67" s="19" t="s">
        <v>26</v>
      </c>
      <c r="C67" s="19" t="s">
        <v>27</v>
      </c>
      <c r="D67" s="19">
        <v>2270002039</v>
      </c>
      <c r="E67" s="28" t="s">
        <v>46</v>
      </c>
      <c r="F67" s="28" t="s">
        <v>29</v>
      </c>
      <c r="G67" s="28">
        <v>175</v>
      </c>
      <c r="H67" s="29" t="str">
        <f t="shared" si="9"/>
        <v>&gt;120 and &lt;=175</v>
      </c>
      <c r="I67" s="29" t="str">
        <f t="shared" si="8"/>
        <v>Concrete/Industrial Saws (&gt;120 and &lt;=175)</v>
      </c>
      <c r="J67" s="29" t="s">
        <v>30</v>
      </c>
      <c r="K67" s="29" t="s">
        <v>31</v>
      </c>
      <c r="L67" s="29" t="s">
        <v>32</v>
      </c>
      <c r="M67" s="29" t="s">
        <v>33</v>
      </c>
      <c r="N67" s="29" t="s">
        <v>34</v>
      </c>
      <c r="O67" s="29" t="s">
        <v>35</v>
      </c>
      <c r="P67" s="29" t="s">
        <v>35</v>
      </c>
      <c r="Q67" s="29" t="s">
        <v>35</v>
      </c>
      <c r="R67" s="30">
        <v>1.174626E-2</v>
      </c>
      <c r="S67" s="30">
        <v>1.868146E-2</v>
      </c>
      <c r="T67" s="30">
        <v>0.1362911</v>
      </c>
      <c r="U67" s="30">
        <v>1.3740009999999999E-6</v>
      </c>
      <c r="V67" s="30">
        <v>8.1088290000000004E-6</v>
      </c>
      <c r="W67" s="30">
        <v>1.199174E-5</v>
      </c>
      <c r="X67" s="30">
        <v>1.495042E-3</v>
      </c>
      <c r="Y67" s="30">
        <v>1.6821789999999999E-8</v>
      </c>
      <c r="Z67" s="30">
        <v>6.0752499999999996E-7</v>
      </c>
      <c r="AA67" s="30">
        <v>0</v>
      </c>
      <c r="AB67" s="30">
        <v>1.239739E-7</v>
      </c>
      <c r="AC67" s="29"/>
      <c r="AD67" s="31">
        <f t="shared" si="11"/>
        <v>0.38127754383222723</v>
      </c>
      <c r="AE67" s="31">
        <f t="shared" si="12"/>
        <v>2.2501544063472561</v>
      </c>
      <c r="AF67" s="31">
        <f t="shared" si="13"/>
        <v>3.3276403535912076</v>
      </c>
      <c r="AG67" s="31">
        <f t="shared" si="14"/>
        <v>414.86574004387239</v>
      </c>
      <c r="AH67" s="31">
        <f t="shared" si="15"/>
        <v>4.6679520422921979E-3</v>
      </c>
      <c r="AI67" s="31">
        <f t="shared" si="16"/>
        <v>0.16858476799993147</v>
      </c>
      <c r="AJ67" s="31">
        <f t="shared" si="17"/>
        <v>0</v>
      </c>
      <c r="AK67" s="31">
        <f t="shared" si="18"/>
        <v>3.4402059453597311E-2</v>
      </c>
    </row>
    <row r="68" spans="1:37">
      <c r="A68" s="19">
        <v>2014</v>
      </c>
      <c r="B68" s="19" t="s">
        <v>26</v>
      </c>
      <c r="C68" s="19" t="s">
        <v>27</v>
      </c>
      <c r="D68" s="19">
        <v>2270002042</v>
      </c>
      <c r="E68" s="28" t="s">
        <v>47</v>
      </c>
      <c r="F68" s="28" t="s">
        <v>29</v>
      </c>
      <c r="G68" s="28">
        <v>15</v>
      </c>
      <c r="H68" s="29" t="str">
        <f t="shared" si="9"/>
        <v>&lt;=15</v>
      </c>
      <c r="I68" s="29" t="str">
        <f t="shared" si="8"/>
        <v>Cement and Mortar Mixers (&lt;=15)</v>
      </c>
      <c r="J68" s="29" t="s">
        <v>30</v>
      </c>
      <c r="K68" s="29" t="s">
        <v>31</v>
      </c>
      <c r="L68" s="29" t="s">
        <v>32</v>
      </c>
      <c r="M68" s="29" t="s">
        <v>33</v>
      </c>
      <c r="N68" s="29" t="s">
        <v>34</v>
      </c>
      <c r="O68" s="29" t="s">
        <v>35</v>
      </c>
      <c r="P68" s="29" t="s">
        <v>35</v>
      </c>
      <c r="Q68" s="29" t="s">
        <v>35</v>
      </c>
      <c r="R68" s="30">
        <v>3.0011679999999998</v>
      </c>
      <c r="S68" s="30">
        <v>2.4688509999999999</v>
      </c>
      <c r="T68" s="30">
        <v>0.71208919999999998</v>
      </c>
      <c r="U68" s="30">
        <v>9.1377760000000002E-6</v>
      </c>
      <c r="V68" s="30">
        <v>4.7594749999999997E-5</v>
      </c>
      <c r="W68" s="30">
        <v>5.7487659999999999E-5</v>
      </c>
      <c r="X68" s="30">
        <v>7.7948399999999999E-3</v>
      </c>
      <c r="Y68" s="30">
        <v>1.2129460000000001E-7</v>
      </c>
      <c r="Z68" s="30">
        <v>2.4264319999999998E-6</v>
      </c>
      <c r="AA68" s="30">
        <v>0</v>
      </c>
      <c r="AB68" s="30">
        <v>8.2448679999999998E-7</v>
      </c>
      <c r="AC68" s="29"/>
      <c r="AD68" s="31">
        <f t="shared" si="11"/>
        <v>0.22385016045115727</v>
      </c>
      <c r="AE68" s="31">
        <f t="shared" si="12"/>
        <v>1.1659393296719809</v>
      </c>
      <c r="AF68" s="31">
        <f t="shared" si="13"/>
        <v>1.4082881781039034</v>
      </c>
      <c r="AG68" s="31">
        <f t="shared" si="14"/>
        <v>190.95195424916287</v>
      </c>
      <c r="AH68" s="31">
        <f t="shared" si="15"/>
        <v>2.9713811842026921E-3</v>
      </c>
      <c r="AI68" s="31">
        <f t="shared" si="16"/>
        <v>5.9440852185895385E-2</v>
      </c>
      <c r="AJ68" s="31">
        <f t="shared" si="17"/>
        <v>0</v>
      </c>
      <c r="AK68" s="31">
        <f t="shared" si="18"/>
        <v>2.0197639170610134E-2</v>
      </c>
    </row>
    <row r="69" spans="1:37" hidden="1">
      <c r="A69" s="19">
        <v>2014</v>
      </c>
      <c r="B69" s="19" t="s">
        <v>26</v>
      </c>
      <c r="C69" s="19" t="s">
        <v>27</v>
      </c>
      <c r="D69" s="19">
        <v>2270002042</v>
      </c>
      <c r="E69" s="28" t="s">
        <v>47</v>
      </c>
      <c r="F69" s="28" t="s">
        <v>29</v>
      </c>
      <c r="G69" s="28">
        <v>25</v>
      </c>
      <c r="H69" s="29" t="str">
        <f t="shared" si="9"/>
        <v>&gt;15 and &lt;=25</v>
      </c>
      <c r="I69" s="29" t="str">
        <f t="shared" si="8"/>
        <v>Cement and Mortar Mixers (&gt;15 and &lt;=25)</v>
      </c>
      <c r="J69" s="29" t="s">
        <v>30</v>
      </c>
      <c r="K69" s="29" t="s">
        <v>31</v>
      </c>
      <c r="L69" s="29" t="s">
        <v>32</v>
      </c>
      <c r="M69" s="29" t="s">
        <v>33</v>
      </c>
      <c r="N69" s="29" t="s">
        <v>34</v>
      </c>
      <c r="O69" s="29" t="s">
        <v>35</v>
      </c>
      <c r="P69" s="29" t="s">
        <v>35</v>
      </c>
      <c r="Q69" s="29" t="s">
        <v>35</v>
      </c>
      <c r="R69" s="30">
        <v>0.27016380000000001</v>
      </c>
      <c r="S69" s="30">
        <v>0.2222449</v>
      </c>
      <c r="T69" s="30">
        <v>0.17784359999999999</v>
      </c>
      <c r="U69" s="30">
        <v>2.869929E-6</v>
      </c>
      <c r="V69" s="30">
        <v>8.8079609999999993E-6</v>
      </c>
      <c r="W69" s="30">
        <v>1.6457670000000001E-5</v>
      </c>
      <c r="X69" s="30">
        <v>1.9491339999999999E-3</v>
      </c>
      <c r="Y69" s="30">
        <v>2.4730810000000001E-8</v>
      </c>
      <c r="Z69" s="30">
        <v>8.6917529999999995E-7</v>
      </c>
      <c r="AA69" s="30">
        <v>0</v>
      </c>
      <c r="AB69" s="30">
        <v>2.58949E-7</v>
      </c>
      <c r="AC69" s="29"/>
      <c r="AD69" s="31">
        <f t="shared" si="11"/>
        <v>0.46860010534324981</v>
      </c>
      <c r="AE69" s="31">
        <f t="shared" si="12"/>
        <v>1.4381580354284844</v>
      </c>
      <c r="AF69" s="31">
        <f t="shared" si="13"/>
        <v>2.6871974518200425</v>
      </c>
      <c r="AG69" s="31">
        <f t="shared" si="14"/>
        <v>318.25330791392747</v>
      </c>
      <c r="AH69" s="31">
        <f t="shared" si="15"/>
        <v>4.0380302687710729E-3</v>
      </c>
      <c r="AI69" s="31">
        <f t="shared" si="16"/>
        <v>0.14191836701944566</v>
      </c>
      <c r="AJ69" s="31">
        <f t="shared" si="17"/>
        <v>0</v>
      </c>
      <c r="AK69" s="31">
        <f t="shared" si="18"/>
        <v>4.2281021125794113E-2</v>
      </c>
    </row>
    <row r="70" spans="1:37" hidden="1">
      <c r="A70" s="19">
        <v>2014</v>
      </c>
      <c r="B70" s="19" t="s">
        <v>26</v>
      </c>
      <c r="C70" s="19" t="s">
        <v>27</v>
      </c>
      <c r="D70" s="19">
        <v>2270002045</v>
      </c>
      <c r="E70" s="28" t="s">
        <v>48</v>
      </c>
      <c r="F70" s="28" t="s">
        <v>29</v>
      </c>
      <c r="G70" s="28">
        <v>50</v>
      </c>
      <c r="H70" s="29" t="str">
        <f t="shared" si="9"/>
        <v>&gt;25 and &lt;=50</v>
      </c>
      <c r="I70" s="29" t="str">
        <f t="shared" ref="I70:I133" si="19">E70&amp;" ("&amp;H70&amp;")"</f>
        <v>Cranes (&gt;25 and &lt;=50)</v>
      </c>
      <c r="J70" s="29" t="s">
        <v>30</v>
      </c>
      <c r="K70" s="29" t="s">
        <v>31</v>
      </c>
      <c r="L70" s="29" t="s">
        <v>32</v>
      </c>
      <c r="M70" s="29" t="s">
        <v>33</v>
      </c>
      <c r="N70" s="29" t="s">
        <v>32</v>
      </c>
      <c r="O70" s="29" t="s">
        <v>35</v>
      </c>
      <c r="P70" s="29" t="s">
        <v>35</v>
      </c>
      <c r="Q70" s="29" t="s">
        <v>35</v>
      </c>
      <c r="R70" s="30">
        <v>0.19968630000000001</v>
      </c>
      <c r="S70" s="30">
        <v>0.70062290000000005</v>
      </c>
      <c r="T70" s="30">
        <v>0.75708600000000004</v>
      </c>
      <c r="U70" s="30">
        <v>3.2863549999999998E-5</v>
      </c>
      <c r="V70" s="30">
        <v>9.8540339999999999E-5</v>
      </c>
      <c r="W70" s="30">
        <v>8.1034569999999996E-5</v>
      </c>
      <c r="X70" s="30">
        <v>8.1152719999999998E-3</v>
      </c>
      <c r="Y70" s="30">
        <v>1.049102E-7</v>
      </c>
      <c r="Z70" s="30">
        <v>7.7706059999999995E-6</v>
      </c>
      <c r="AA70" s="30">
        <v>0</v>
      </c>
      <c r="AB70" s="30">
        <v>2.9652250000000001E-6</v>
      </c>
      <c r="AC70" s="29"/>
      <c r="AD70" s="31">
        <f t="shared" si="11"/>
        <v>0.85106588893968482</v>
      </c>
      <c r="AE70" s="31">
        <f t="shared" si="12"/>
        <v>2.5518947909924155</v>
      </c>
      <c r="AF70" s="31">
        <f t="shared" si="13"/>
        <v>2.0985486458978149</v>
      </c>
      <c r="AG70" s="31">
        <f t="shared" si="14"/>
        <v>210.16083711794178</v>
      </c>
      <c r="AH70" s="31">
        <f t="shared" si="15"/>
        <v>2.7168547713755857E-3</v>
      </c>
      <c r="AI70" s="31">
        <f t="shared" si="16"/>
        <v>0.2012350370848569</v>
      </c>
      <c r="AJ70" s="31">
        <f t="shared" si="17"/>
        <v>0</v>
      </c>
      <c r="AK70" s="31">
        <f t="shared" si="18"/>
        <v>7.679029960339577E-2</v>
      </c>
    </row>
    <row r="71" spans="1:37" hidden="1">
      <c r="A71" s="19">
        <v>2014</v>
      </c>
      <c r="B71" s="19" t="s">
        <v>26</v>
      </c>
      <c r="C71" s="19" t="s">
        <v>27</v>
      </c>
      <c r="D71" s="19">
        <v>2270002045</v>
      </c>
      <c r="E71" s="28" t="s">
        <v>48</v>
      </c>
      <c r="F71" s="28" t="s">
        <v>29</v>
      </c>
      <c r="G71" s="28">
        <v>120</v>
      </c>
      <c r="H71" s="29" t="str">
        <f t="shared" ref="H71:H135" si="20">IF(G71&lt;G70,"&lt;="&amp;G71,IF(G71=G70,"&lt;="&amp;G71,"&gt;"&amp;G70&amp;" and &lt;="&amp;G71))</f>
        <v>&gt;50 and &lt;=120</v>
      </c>
      <c r="I71" s="29" t="str">
        <f t="shared" si="19"/>
        <v>Cranes (&gt;50 and &lt;=120)</v>
      </c>
      <c r="J71" s="29" t="s">
        <v>30</v>
      </c>
      <c r="K71" s="29" t="s">
        <v>31</v>
      </c>
      <c r="L71" s="29" t="s">
        <v>32</v>
      </c>
      <c r="M71" s="29" t="s">
        <v>33</v>
      </c>
      <c r="N71" s="29" t="s">
        <v>32</v>
      </c>
      <c r="O71" s="29" t="s">
        <v>35</v>
      </c>
      <c r="P71" s="29" t="s">
        <v>35</v>
      </c>
      <c r="Q71" s="29" t="s">
        <v>35</v>
      </c>
      <c r="R71" s="30">
        <v>2.1906759999999998</v>
      </c>
      <c r="S71" s="30">
        <v>7.6862440000000003</v>
      </c>
      <c r="T71" s="30">
        <v>17.65925</v>
      </c>
      <c r="U71" s="30">
        <v>3.3234399999999999E-4</v>
      </c>
      <c r="V71" s="30">
        <v>1.3789239999999999E-3</v>
      </c>
      <c r="W71" s="30">
        <v>1.9990059999999998E-3</v>
      </c>
      <c r="X71" s="30">
        <v>0.19255169999999999</v>
      </c>
      <c r="Y71" s="30">
        <v>2.2587300000000001E-6</v>
      </c>
      <c r="Z71" s="30">
        <v>1.7559570000000001E-4</v>
      </c>
      <c r="AA71" s="30">
        <v>0</v>
      </c>
      <c r="AB71" s="30">
        <v>2.998686E-5</v>
      </c>
      <c r="AC71" s="29"/>
      <c r="AD71" s="31">
        <f t="shared" si="11"/>
        <v>0.32688536039188965</v>
      </c>
      <c r="AE71" s="31">
        <f t="shared" si="12"/>
        <v>1.3562756321553155</v>
      </c>
      <c r="AF71" s="31">
        <f t="shared" si="13"/>
        <v>1.9661729916458544</v>
      </c>
      <c r="AG71" s="31">
        <f t="shared" si="14"/>
        <v>189.38910240164114</v>
      </c>
      <c r="AH71" s="31">
        <f t="shared" si="15"/>
        <v>2.2216311113724728E-3</v>
      </c>
      <c r="AI71" s="31">
        <f t="shared" si="16"/>
        <v>0.1727115990593065</v>
      </c>
      <c r="AJ71" s="31">
        <f t="shared" si="17"/>
        <v>0</v>
      </c>
      <c r="AK71" s="31">
        <f t="shared" si="18"/>
        <v>2.9494335803026808E-2</v>
      </c>
    </row>
    <row r="72" spans="1:37" hidden="1">
      <c r="A72" s="19">
        <v>2014</v>
      </c>
      <c r="B72" s="19" t="s">
        <v>26</v>
      </c>
      <c r="C72" s="19" t="s">
        <v>27</v>
      </c>
      <c r="D72" s="19">
        <v>2270002045</v>
      </c>
      <c r="E72" s="28" t="s">
        <v>48</v>
      </c>
      <c r="F72" s="28" t="s">
        <v>29</v>
      </c>
      <c r="G72" s="28">
        <v>175</v>
      </c>
      <c r="H72" s="29" t="str">
        <f t="shared" si="20"/>
        <v>&gt;120 and &lt;=175</v>
      </c>
      <c r="I72" s="29" t="str">
        <f t="shared" si="19"/>
        <v>Cranes (&gt;120 and &lt;=175)</v>
      </c>
      <c r="J72" s="29" t="s">
        <v>30</v>
      </c>
      <c r="K72" s="29" t="s">
        <v>31</v>
      </c>
      <c r="L72" s="29" t="s">
        <v>32</v>
      </c>
      <c r="M72" s="29" t="s">
        <v>33</v>
      </c>
      <c r="N72" s="29" t="s">
        <v>32</v>
      </c>
      <c r="O72" s="29" t="s">
        <v>35</v>
      </c>
      <c r="P72" s="29" t="s">
        <v>35</v>
      </c>
      <c r="Q72" s="29" t="s">
        <v>35</v>
      </c>
      <c r="R72" s="30">
        <v>2.1906759999999998</v>
      </c>
      <c r="S72" s="30">
        <v>7.6862440000000003</v>
      </c>
      <c r="T72" s="30">
        <v>28.18317</v>
      </c>
      <c r="U72" s="30">
        <v>3.7782380000000001E-4</v>
      </c>
      <c r="V72" s="30">
        <v>1.8461230000000001E-3</v>
      </c>
      <c r="W72" s="30">
        <v>2.8193910000000001E-3</v>
      </c>
      <c r="X72" s="30">
        <v>0.30849690000000002</v>
      </c>
      <c r="Y72" s="30">
        <v>3.4711180000000002E-6</v>
      </c>
      <c r="Z72" s="30">
        <v>1.592791E-4</v>
      </c>
      <c r="AA72" s="30">
        <v>0</v>
      </c>
      <c r="AB72" s="30">
        <v>3.4090429999999997E-5</v>
      </c>
      <c r="AC72" s="29"/>
      <c r="AD72" s="31">
        <f t="shared" ref="AD72:AD135" si="21">U72/$S72*2000*453.6/$G72</f>
        <v>0.25482388787033039</v>
      </c>
      <c r="AE72" s="31">
        <f t="shared" ref="AE72:AE135" si="22">V72/$S72*2000*453.6/$G72</f>
        <v>1.2451207159179438</v>
      </c>
      <c r="AF72" s="31">
        <f t="shared" ref="AF72:AF135" si="23">W72/$S72*2000*453.6/$G72</f>
        <v>1.9015429309816343</v>
      </c>
      <c r="AG72" s="31">
        <f t="shared" ref="AG72:AG135" si="24">X72/$S72*2000*453.6/$G72</f>
        <v>208.06624530785132</v>
      </c>
      <c r="AH72" s="31">
        <f t="shared" ref="AH72:AH135" si="25">Y72/$S72*2000*453.6/$G72</f>
        <v>2.3411012858816347E-3</v>
      </c>
      <c r="AI72" s="31">
        <f t="shared" ref="AI72:AI135" si="26">Z72/$S72*2000*453.6/$G72</f>
        <v>0.10742605288096503</v>
      </c>
      <c r="AJ72" s="31">
        <f t="shared" ref="AJ72:AJ135" si="27">AA72/$S72*2000*453.6/$G72</f>
        <v>0</v>
      </c>
      <c r="AK72" s="31">
        <f t="shared" ref="AK72:AK135" si="28">AB72/$S72*2000*453.6/$G72</f>
        <v>2.2992346992887554E-2</v>
      </c>
    </row>
    <row r="73" spans="1:37" hidden="1">
      <c r="A73" s="19">
        <v>2014</v>
      </c>
      <c r="B73" s="19" t="s">
        <v>26</v>
      </c>
      <c r="C73" s="19" t="s">
        <v>27</v>
      </c>
      <c r="D73" s="19">
        <v>2270002045</v>
      </c>
      <c r="E73" s="28" t="s">
        <v>48</v>
      </c>
      <c r="F73" s="28" t="s">
        <v>29</v>
      </c>
      <c r="G73" s="28">
        <v>250</v>
      </c>
      <c r="H73" s="29" t="str">
        <f t="shared" si="20"/>
        <v>&gt;175 and &lt;=250</v>
      </c>
      <c r="I73" s="29" t="str">
        <f t="shared" si="19"/>
        <v>Cranes (&gt;175 and &lt;=250)</v>
      </c>
      <c r="J73" s="29" t="s">
        <v>30</v>
      </c>
      <c r="K73" s="29" t="s">
        <v>31</v>
      </c>
      <c r="L73" s="29" t="s">
        <v>36</v>
      </c>
      <c r="M73" s="29" t="s">
        <v>33</v>
      </c>
      <c r="N73" s="29" t="s">
        <v>32</v>
      </c>
      <c r="O73" s="29" t="s">
        <v>35</v>
      </c>
      <c r="P73" s="29" t="s">
        <v>35</v>
      </c>
      <c r="Q73" s="29" t="s">
        <v>35</v>
      </c>
      <c r="R73" s="30">
        <v>4.2462720000000003</v>
      </c>
      <c r="S73" s="30">
        <v>14.898540000000001</v>
      </c>
      <c r="T73" s="30">
        <v>75.738979999999998</v>
      </c>
      <c r="U73" s="30">
        <v>7.2977169999999996E-4</v>
      </c>
      <c r="V73" s="30">
        <v>2.092296E-3</v>
      </c>
      <c r="W73" s="30">
        <v>6.7989369999999997E-3</v>
      </c>
      <c r="X73" s="30">
        <v>0.83475140000000003</v>
      </c>
      <c r="Y73" s="30">
        <v>9.3923860000000001E-6</v>
      </c>
      <c r="Z73" s="30">
        <v>2.3600490000000001E-4</v>
      </c>
      <c r="AA73" s="30">
        <v>0</v>
      </c>
      <c r="AB73" s="30">
        <v>6.58461E-5</v>
      </c>
      <c r="AC73" s="29"/>
      <c r="AD73" s="31">
        <f t="shared" si="21"/>
        <v>0.17774866161113775</v>
      </c>
      <c r="AE73" s="31">
        <f t="shared" si="22"/>
        <v>0.50961528611528373</v>
      </c>
      <c r="AF73" s="31">
        <f t="shared" si="23"/>
        <v>1.6560000231969039</v>
      </c>
      <c r="AG73" s="31">
        <f t="shared" si="24"/>
        <v>203.31830369418748</v>
      </c>
      <c r="AH73" s="31">
        <f t="shared" si="25"/>
        <v>2.2876798878816314E-3</v>
      </c>
      <c r="AI73" s="31">
        <f t="shared" si="26"/>
        <v>5.7483121240067818E-2</v>
      </c>
      <c r="AJ73" s="31">
        <f t="shared" si="27"/>
        <v>0</v>
      </c>
      <c r="AK73" s="31">
        <f t="shared" si="28"/>
        <v>1.6037969336592715E-2</v>
      </c>
    </row>
    <row r="74" spans="1:37">
      <c r="A74" s="19">
        <v>2014</v>
      </c>
      <c r="B74" s="19" t="s">
        <v>26</v>
      </c>
      <c r="C74" s="19" t="s">
        <v>27</v>
      </c>
      <c r="D74" s="19">
        <v>2270002045</v>
      </c>
      <c r="E74" s="28" t="s">
        <v>48</v>
      </c>
      <c r="F74" s="28" t="s">
        <v>29</v>
      </c>
      <c r="G74" s="28">
        <v>500</v>
      </c>
      <c r="H74" s="29" t="str">
        <f t="shared" si="20"/>
        <v>&gt;250 and &lt;=500</v>
      </c>
      <c r="I74" s="29" t="str">
        <f t="shared" si="19"/>
        <v>Cranes (&gt;250 and &lt;=500)</v>
      </c>
      <c r="J74" s="29" t="s">
        <v>30</v>
      </c>
      <c r="K74" s="29" t="s">
        <v>31</v>
      </c>
      <c r="L74" s="29" t="s">
        <v>36</v>
      </c>
      <c r="M74" s="29" t="s">
        <v>33</v>
      </c>
      <c r="N74" s="29" t="s">
        <v>32</v>
      </c>
      <c r="O74" s="29" t="s">
        <v>35</v>
      </c>
      <c r="P74" s="29" t="s">
        <v>35</v>
      </c>
      <c r="Q74" s="29" t="s">
        <v>35</v>
      </c>
      <c r="R74" s="30">
        <v>1.556379</v>
      </c>
      <c r="S74" s="30">
        <v>5.4607359999999998</v>
      </c>
      <c r="T74" s="30">
        <v>44.58211</v>
      </c>
      <c r="U74" s="30">
        <v>4.00474E-4</v>
      </c>
      <c r="V74" s="30">
        <v>1.3453180000000001E-3</v>
      </c>
      <c r="W74" s="30">
        <v>3.5486889999999998E-3</v>
      </c>
      <c r="X74" s="30">
        <v>0.49130119999999999</v>
      </c>
      <c r="Y74" s="30">
        <v>4.822284E-6</v>
      </c>
      <c r="Z74" s="30">
        <v>1.2814599999999999E-4</v>
      </c>
      <c r="AA74" s="30">
        <v>0</v>
      </c>
      <c r="AB74" s="30">
        <v>3.6134119999999998E-5</v>
      </c>
      <c r="AC74" s="29"/>
      <c r="AD74" s="31">
        <f t="shared" si="21"/>
        <v>0.13306265411841922</v>
      </c>
      <c r="AE74" s="31">
        <f t="shared" si="22"/>
        <v>0.44699926515400124</v>
      </c>
      <c r="AF74" s="31">
        <f t="shared" si="23"/>
        <v>1.1790977116637757</v>
      </c>
      <c r="AG74" s="31">
        <f t="shared" si="24"/>
        <v>163.24116333036432</v>
      </c>
      <c r="AH74" s="31">
        <f t="shared" si="25"/>
        <v>1.60226608457175E-3</v>
      </c>
      <c r="AI74" s="31">
        <f t="shared" si="26"/>
        <v>4.2578162064600814E-2</v>
      </c>
      <c r="AJ74" s="31">
        <f t="shared" si="27"/>
        <v>0</v>
      </c>
      <c r="AK74" s="31">
        <f t="shared" si="28"/>
        <v>1.200602763583517E-2</v>
      </c>
    </row>
    <row r="75" spans="1:37" hidden="1">
      <c r="A75" s="19">
        <v>2014</v>
      </c>
      <c r="B75" s="19" t="s">
        <v>26</v>
      </c>
      <c r="C75" s="19" t="s">
        <v>27</v>
      </c>
      <c r="D75" s="19">
        <v>2270002045</v>
      </c>
      <c r="E75" s="28" t="s">
        <v>48</v>
      </c>
      <c r="F75" s="28" t="s">
        <v>29</v>
      </c>
      <c r="G75" s="28">
        <v>750</v>
      </c>
      <c r="H75" s="29" t="str">
        <f t="shared" si="20"/>
        <v>&gt;500 and &lt;=750</v>
      </c>
      <c r="I75" s="29" t="str">
        <f t="shared" si="19"/>
        <v>Cranes (&gt;500 and &lt;=750)</v>
      </c>
      <c r="J75" s="29" t="s">
        <v>30</v>
      </c>
      <c r="K75" s="29" t="s">
        <v>31</v>
      </c>
      <c r="L75" s="29" t="s">
        <v>36</v>
      </c>
      <c r="M75" s="29" t="s">
        <v>33</v>
      </c>
      <c r="N75" s="29" t="s">
        <v>32</v>
      </c>
      <c r="O75" s="29" t="s">
        <v>35</v>
      </c>
      <c r="P75" s="29" t="s">
        <v>35</v>
      </c>
      <c r="Q75" s="29" t="s">
        <v>35</v>
      </c>
      <c r="R75" s="30">
        <v>46.356360000000002</v>
      </c>
      <c r="S75" s="30">
        <v>162.64670000000001</v>
      </c>
      <c r="T75" s="30">
        <v>2234.3629999999998</v>
      </c>
      <c r="U75" s="30">
        <v>2.0197079999999999E-2</v>
      </c>
      <c r="V75" s="30">
        <v>6.7423090000000005E-2</v>
      </c>
      <c r="W75" s="30">
        <v>0.18317410000000001</v>
      </c>
      <c r="X75" s="30">
        <v>24.622479999999999</v>
      </c>
      <c r="Y75" s="30">
        <v>2.4757220000000001E-4</v>
      </c>
      <c r="Z75" s="30">
        <v>6.5311340000000001E-3</v>
      </c>
      <c r="AA75" s="30">
        <v>0</v>
      </c>
      <c r="AB75" s="30">
        <v>1.8223499999999999E-3</v>
      </c>
      <c r="AC75" s="29"/>
      <c r="AD75" s="31">
        <f t="shared" si="21"/>
        <v>0.1502052483573291</v>
      </c>
      <c r="AE75" s="31">
        <f t="shared" si="22"/>
        <v>0.50142406617533586</v>
      </c>
      <c r="AF75" s="31">
        <f t="shared" si="23"/>
        <v>1.3622618310731176</v>
      </c>
      <c r="AG75" s="31">
        <f t="shared" si="24"/>
        <v>183.11685271204394</v>
      </c>
      <c r="AH75" s="31">
        <f t="shared" si="25"/>
        <v>1.8411891118602466E-3</v>
      </c>
      <c r="AI75" s="31">
        <f t="shared" si="26"/>
        <v>4.8571902697072865E-2</v>
      </c>
      <c r="AJ75" s="31">
        <f t="shared" si="27"/>
        <v>0</v>
      </c>
      <c r="AK75" s="31">
        <f t="shared" si="28"/>
        <v>1.3552777646272565E-2</v>
      </c>
    </row>
    <row r="76" spans="1:37" hidden="1">
      <c r="A76" s="19">
        <v>2014</v>
      </c>
      <c r="B76" s="19" t="s">
        <v>26</v>
      </c>
      <c r="C76" s="19" t="s">
        <v>27</v>
      </c>
      <c r="D76" s="19">
        <v>2270002045</v>
      </c>
      <c r="E76" s="28" t="s">
        <v>48</v>
      </c>
      <c r="F76" s="28" t="s">
        <v>29</v>
      </c>
      <c r="G76" s="28">
        <v>9999</v>
      </c>
      <c r="H76" s="29" t="str">
        <f t="shared" si="20"/>
        <v>&gt;750 and &lt;=9999</v>
      </c>
      <c r="I76" s="29" t="str">
        <f t="shared" si="19"/>
        <v>Cranes (&gt;750 and &lt;=9999)</v>
      </c>
      <c r="J76" s="29" t="s">
        <v>30</v>
      </c>
      <c r="K76" s="29" t="s">
        <v>31</v>
      </c>
      <c r="L76" s="29" t="s">
        <v>36</v>
      </c>
      <c r="M76" s="29" t="s">
        <v>33</v>
      </c>
      <c r="N76" s="29" t="s">
        <v>32</v>
      </c>
      <c r="O76" s="29" t="s">
        <v>35</v>
      </c>
      <c r="P76" s="29" t="s">
        <v>35</v>
      </c>
      <c r="Q76" s="29" t="s">
        <v>35</v>
      </c>
      <c r="R76" s="30">
        <v>58.24259</v>
      </c>
      <c r="S76" s="30">
        <v>204.14660000000001</v>
      </c>
      <c r="T76" s="30">
        <v>8993</v>
      </c>
      <c r="U76" s="30">
        <v>9.3001009999999995E-2</v>
      </c>
      <c r="V76" s="30">
        <v>0.3153357</v>
      </c>
      <c r="W76" s="30">
        <v>1.0011669999999999</v>
      </c>
      <c r="X76" s="30">
        <v>98.983969999999999</v>
      </c>
      <c r="Y76" s="30">
        <v>9.9525679999999997E-4</v>
      </c>
      <c r="Z76" s="30">
        <v>3.0610789999999999E-2</v>
      </c>
      <c r="AA76" s="30">
        <v>0</v>
      </c>
      <c r="AB76" s="30">
        <v>8.3913289999999995E-3</v>
      </c>
      <c r="AC76" s="29"/>
      <c r="AD76" s="31">
        <f t="shared" si="21"/>
        <v>4.1332529744515331E-2</v>
      </c>
      <c r="AE76" s="31">
        <f t="shared" si="22"/>
        <v>0.14014495326187926</v>
      </c>
      <c r="AF76" s="31">
        <f t="shared" si="23"/>
        <v>0.44494962803874044</v>
      </c>
      <c r="AG76" s="31">
        <f t="shared" si="24"/>
        <v>43.991542503196612</v>
      </c>
      <c r="AH76" s="31">
        <f t="shared" si="25"/>
        <v>4.4232295207795216E-4</v>
      </c>
      <c r="AI76" s="31">
        <f t="shared" si="26"/>
        <v>1.3604383309150217E-2</v>
      </c>
      <c r="AJ76" s="31">
        <f t="shared" si="27"/>
        <v>0</v>
      </c>
      <c r="AK76" s="31">
        <f t="shared" si="28"/>
        <v>3.7293665465408824E-3</v>
      </c>
    </row>
    <row r="77" spans="1:37" hidden="1">
      <c r="A77" s="19">
        <v>2014</v>
      </c>
      <c r="B77" s="19" t="s">
        <v>26</v>
      </c>
      <c r="C77" s="19" t="s">
        <v>27</v>
      </c>
      <c r="D77" s="19">
        <v>2270002048</v>
      </c>
      <c r="E77" s="28" t="s">
        <v>49</v>
      </c>
      <c r="F77" s="28" t="s">
        <v>29</v>
      </c>
      <c r="G77" s="28">
        <v>50</v>
      </c>
      <c r="H77" s="29" t="str">
        <f t="shared" si="20"/>
        <v>&lt;=50</v>
      </c>
      <c r="I77" s="29" t="str">
        <f t="shared" si="19"/>
        <v>Graders (&lt;=50)</v>
      </c>
      <c r="J77" s="29" t="s">
        <v>30</v>
      </c>
      <c r="K77" s="29" t="s">
        <v>31</v>
      </c>
      <c r="L77" s="29" t="s">
        <v>32</v>
      </c>
      <c r="M77" s="29" t="s">
        <v>33</v>
      </c>
      <c r="N77" s="29" t="s">
        <v>34</v>
      </c>
      <c r="O77" s="29" t="s">
        <v>35</v>
      </c>
      <c r="P77" s="29" t="s">
        <v>35</v>
      </c>
      <c r="Q77" s="29" t="s">
        <v>35</v>
      </c>
      <c r="R77" s="30">
        <v>8.2223779999999996E-2</v>
      </c>
      <c r="S77" s="30">
        <v>0.21412100000000001</v>
      </c>
      <c r="T77" s="30">
        <v>0.27406629999999998</v>
      </c>
      <c r="U77" s="30">
        <v>1.0644470000000001E-5</v>
      </c>
      <c r="V77" s="30">
        <v>3.4004919999999998E-5</v>
      </c>
      <c r="W77" s="30">
        <v>2.857796E-5</v>
      </c>
      <c r="X77" s="30">
        <v>2.9455969999999999E-3</v>
      </c>
      <c r="Y77" s="30">
        <v>3.8079219999999997E-8</v>
      </c>
      <c r="Z77" s="30">
        <v>2.5767939999999999E-6</v>
      </c>
      <c r="AA77" s="30">
        <v>0</v>
      </c>
      <c r="AB77" s="30">
        <v>9.6043379999999995E-7</v>
      </c>
      <c r="AC77" s="29"/>
      <c r="AD77" s="31">
        <f t="shared" si="21"/>
        <v>0.90198188725066675</v>
      </c>
      <c r="AE77" s="31">
        <f t="shared" si="22"/>
        <v>2.8814794834696267</v>
      </c>
      <c r="AF77" s="31">
        <f t="shared" si="23"/>
        <v>2.4216144434221771</v>
      </c>
      <c r="AG77" s="31">
        <f t="shared" si="24"/>
        <v>249.60144949818095</v>
      </c>
      <c r="AH77" s="31">
        <f t="shared" si="25"/>
        <v>3.2267239910144263E-3</v>
      </c>
      <c r="AI77" s="31">
        <f t="shared" si="26"/>
        <v>0.21835014004231251</v>
      </c>
      <c r="AJ77" s="31">
        <f t="shared" si="27"/>
        <v>0</v>
      </c>
      <c r="AK77" s="31">
        <f t="shared" si="28"/>
        <v>8.1384408195366173E-2</v>
      </c>
    </row>
    <row r="78" spans="1:37" hidden="1">
      <c r="A78" s="19">
        <v>2014</v>
      </c>
      <c r="B78" s="19" t="s">
        <v>26</v>
      </c>
      <c r="C78" s="19" t="s">
        <v>27</v>
      </c>
      <c r="D78" s="19">
        <v>2270002048</v>
      </c>
      <c r="E78" s="28" t="s">
        <v>49</v>
      </c>
      <c r="F78" s="28" t="s">
        <v>29</v>
      </c>
      <c r="G78" s="28">
        <v>120</v>
      </c>
      <c r="H78" s="29" t="str">
        <f t="shared" si="20"/>
        <v>&gt;50 and &lt;=120</v>
      </c>
      <c r="I78" s="29" t="str">
        <f t="shared" si="19"/>
        <v>Graders (&gt;50 and &lt;=120)</v>
      </c>
      <c r="J78" s="29" t="s">
        <v>30</v>
      </c>
      <c r="K78" s="29" t="s">
        <v>31</v>
      </c>
      <c r="L78" s="29" t="s">
        <v>32</v>
      </c>
      <c r="M78" s="29" t="s">
        <v>33</v>
      </c>
      <c r="N78" s="29" t="s">
        <v>34</v>
      </c>
      <c r="O78" s="29" t="s">
        <v>35</v>
      </c>
      <c r="P78" s="29" t="s">
        <v>35</v>
      </c>
      <c r="Q78" s="29" t="s">
        <v>35</v>
      </c>
      <c r="R78" s="30">
        <v>5.4855010000000002</v>
      </c>
      <c r="S78" s="30">
        <v>14.284929999999999</v>
      </c>
      <c r="T78" s="30">
        <v>49.020769999999999</v>
      </c>
      <c r="U78" s="30">
        <v>8.4028770000000002E-4</v>
      </c>
      <c r="V78" s="30">
        <v>3.7642399999999999E-3</v>
      </c>
      <c r="W78" s="30">
        <v>5.2105939999999998E-3</v>
      </c>
      <c r="X78" s="30">
        <v>0.53495309999999996</v>
      </c>
      <c r="Y78" s="30">
        <v>6.2752739999999996E-6</v>
      </c>
      <c r="Z78" s="30">
        <v>4.4282300000000001E-4</v>
      </c>
      <c r="AA78" s="30">
        <v>0</v>
      </c>
      <c r="AB78" s="30">
        <v>7.5817769999999996E-5</v>
      </c>
      <c r="AC78" s="29"/>
      <c r="AD78" s="31">
        <f t="shared" si="21"/>
        <v>0.44470466512611545</v>
      </c>
      <c r="AE78" s="31">
        <f t="shared" si="22"/>
        <v>1.9921451767702048</v>
      </c>
      <c r="AF78" s="31">
        <f t="shared" si="23"/>
        <v>2.7575977369157569</v>
      </c>
      <c r="AG78" s="31">
        <f t="shared" si="24"/>
        <v>283.11272340851514</v>
      </c>
      <c r="AH78" s="31">
        <f t="shared" si="25"/>
        <v>3.3210573268472438E-3</v>
      </c>
      <c r="AI78" s="31">
        <f t="shared" si="26"/>
        <v>0.23435479767839257</v>
      </c>
      <c r="AJ78" s="31">
        <f t="shared" si="27"/>
        <v>0</v>
      </c>
      <c r="AK78" s="31">
        <f t="shared" si="28"/>
        <v>4.0124966744674286E-2</v>
      </c>
    </row>
    <row r="79" spans="1:37">
      <c r="A79" s="19">
        <v>2014</v>
      </c>
      <c r="B79" s="19" t="s">
        <v>26</v>
      </c>
      <c r="C79" s="19" t="s">
        <v>27</v>
      </c>
      <c r="D79" s="19">
        <v>2270002048</v>
      </c>
      <c r="E79" s="28" t="s">
        <v>49</v>
      </c>
      <c r="F79" s="28" t="s">
        <v>29</v>
      </c>
      <c r="G79" s="28">
        <v>175</v>
      </c>
      <c r="H79" s="29" t="str">
        <f t="shared" si="20"/>
        <v>&gt;120 and &lt;=175</v>
      </c>
      <c r="I79" s="29" t="str">
        <f t="shared" si="19"/>
        <v>Graders (&gt;120 and &lt;=175)</v>
      </c>
      <c r="J79" s="29" t="s">
        <v>30</v>
      </c>
      <c r="K79" s="29" t="s">
        <v>31</v>
      </c>
      <c r="L79" s="29" t="s">
        <v>32</v>
      </c>
      <c r="M79" s="29" t="s">
        <v>33</v>
      </c>
      <c r="N79" s="29" t="s">
        <v>34</v>
      </c>
      <c r="O79" s="29" t="s">
        <v>35</v>
      </c>
      <c r="P79" s="29" t="s">
        <v>35</v>
      </c>
      <c r="Q79" s="29" t="s">
        <v>35</v>
      </c>
      <c r="R79" s="30">
        <v>18.741150000000001</v>
      </c>
      <c r="S79" s="30">
        <v>48.804279999999999</v>
      </c>
      <c r="T79" s="30">
        <v>275.87189999999998</v>
      </c>
      <c r="U79" s="30">
        <v>3.4093499999999998E-3</v>
      </c>
      <c r="V79" s="30">
        <v>1.7881859999999999E-2</v>
      </c>
      <c r="W79" s="30">
        <v>2.5791990000000001E-2</v>
      </c>
      <c r="X79" s="30">
        <v>3.0212349999999999</v>
      </c>
      <c r="Y79" s="30">
        <v>3.399409E-5</v>
      </c>
      <c r="Z79" s="30">
        <v>1.422197E-3</v>
      </c>
      <c r="AA79" s="30">
        <v>0</v>
      </c>
      <c r="AB79" s="30">
        <v>3.0762010000000002E-4</v>
      </c>
      <c r="AC79" s="29"/>
      <c r="AD79" s="31">
        <f t="shared" si="21"/>
        <v>0.36214181215254077</v>
      </c>
      <c r="AE79" s="31">
        <f t="shared" si="22"/>
        <v>1.8994146054403427</v>
      </c>
      <c r="AF79" s="31">
        <f t="shared" si="23"/>
        <v>2.7396301340784048</v>
      </c>
      <c r="AG79" s="31">
        <f t="shared" si="24"/>
        <v>320.91616227101395</v>
      </c>
      <c r="AH79" s="31">
        <f t="shared" si="25"/>
        <v>3.6108587722224364E-3</v>
      </c>
      <c r="AI79" s="31">
        <f t="shared" si="26"/>
        <v>0.1510660386343165</v>
      </c>
      <c r="AJ79" s="31">
        <f t="shared" si="27"/>
        <v>0</v>
      </c>
      <c r="AK79" s="31">
        <f t="shared" si="28"/>
        <v>3.267546613534715E-2</v>
      </c>
    </row>
    <row r="80" spans="1:37" hidden="1">
      <c r="A80" s="19">
        <v>2014</v>
      </c>
      <c r="B80" s="19" t="s">
        <v>26</v>
      </c>
      <c r="C80" s="19" t="s">
        <v>27</v>
      </c>
      <c r="D80" s="19">
        <v>2270002048</v>
      </c>
      <c r="E80" s="28" t="s">
        <v>49</v>
      </c>
      <c r="F80" s="28" t="s">
        <v>29</v>
      </c>
      <c r="G80" s="28">
        <v>250</v>
      </c>
      <c r="H80" s="29" t="str">
        <f t="shared" si="20"/>
        <v>&gt;175 and &lt;=250</v>
      </c>
      <c r="I80" s="29" t="str">
        <f t="shared" si="19"/>
        <v>Graders (&gt;175 and &lt;=250)</v>
      </c>
      <c r="J80" s="29" t="s">
        <v>30</v>
      </c>
      <c r="K80" s="29" t="s">
        <v>31</v>
      </c>
      <c r="L80" s="29" t="s">
        <v>36</v>
      </c>
      <c r="M80" s="29" t="s">
        <v>33</v>
      </c>
      <c r="N80" s="29" t="s">
        <v>34</v>
      </c>
      <c r="O80" s="29" t="s">
        <v>35</v>
      </c>
      <c r="P80" s="29" t="s">
        <v>35</v>
      </c>
      <c r="Q80" s="29" t="s">
        <v>35</v>
      </c>
      <c r="R80" s="30">
        <v>11.62879</v>
      </c>
      <c r="S80" s="30">
        <v>30.282820000000001</v>
      </c>
      <c r="T80" s="30">
        <v>236.15469999999999</v>
      </c>
      <c r="U80" s="30">
        <v>2.1323409999999998E-3</v>
      </c>
      <c r="V80" s="30">
        <v>6.3089749999999997E-3</v>
      </c>
      <c r="W80" s="30">
        <v>1.9562840000000001E-2</v>
      </c>
      <c r="X80" s="30">
        <v>2.6036969999999999</v>
      </c>
      <c r="Y80" s="30">
        <v>2.929606E-5</v>
      </c>
      <c r="Z80" s="30">
        <v>6.7456890000000005E-4</v>
      </c>
      <c r="AA80" s="30">
        <v>0</v>
      </c>
      <c r="AB80" s="30">
        <v>1.9239769999999999E-4</v>
      </c>
      <c r="AC80" s="29"/>
      <c r="AD80" s="31">
        <f t="shared" si="21"/>
        <v>0.25551910359735325</v>
      </c>
      <c r="AE80" s="31">
        <f t="shared" si="22"/>
        <v>0.75600649080898008</v>
      </c>
      <c r="AF80" s="31">
        <f t="shared" si="23"/>
        <v>2.3442213701365988</v>
      </c>
      <c r="AG80" s="31">
        <f t="shared" si="24"/>
        <v>312.00184373846287</v>
      </c>
      <c r="AH80" s="31">
        <f t="shared" si="25"/>
        <v>3.5105562337985697E-3</v>
      </c>
      <c r="AI80" s="31">
        <f t="shared" si="26"/>
        <v>8.0833806901735042E-2</v>
      </c>
      <c r="AJ80" s="31">
        <f t="shared" si="27"/>
        <v>0</v>
      </c>
      <c r="AK80" s="31">
        <f t="shared" si="28"/>
        <v>2.3055077887726441E-2</v>
      </c>
    </row>
    <row r="81" spans="1:37" hidden="1">
      <c r="A81" s="19">
        <v>2014</v>
      </c>
      <c r="B81" s="19" t="s">
        <v>26</v>
      </c>
      <c r="C81" s="19" t="s">
        <v>27</v>
      </c>
      <c r="D81" s="19">
        <v>2270002048</v>
      </c>
      <c r="E81" s="28" t="s">
        <v>49</v>
      </c>
      <c r="F81" s="28" t="s">
        <v>29</v>
      </c>
      <c r="G81" s="28">
        <v>500</v>
      </c>
      <c r="H81" s="29" t="str">
        <f t="shared" si="20"/>
        <v>&gt;250 and &lt;=500</v>
      </c>
      <c r="I81" s="29" t="str">
        <f t="shared" si="19"/>
        <v>Graders (&gt;250 and &lt;=500)</v>
      </c>
      <c r="J81" s="29" t="s">
        <v>30</v>
      </c>
      <c r="K81" s="29" t="s">
        <v>31</v>
      </c>
      <c r="L81" s="29" t="s">
        <v>36</v>
      </c>
      <c r="M81" s="29" t="s">
        <v>33</v>
      </c>
      <c r="N81" s="29" t="s">
        <v>34</v>
      </c>
      <c r="O81" s="29" t="s">
        <v>35</v>
      </c>
      <c r="P81" s="29" t="s">
        <v>35</v>
      </c>
      <c r="Q81" s="29" t="s">
        <v>35</v>
      </c>
      <c r="R81" s="30">
        <v>0.3288951</v>
      </c>
      <c r="S81" s="30">
        <v>0.85648380000000002</v>
      </c>
      <c r="T81" s="30">
        <v>8.9060819999999996</v>
      </c>
      <c r="U81" s="30">
        <v>7.5322910000000004E-5</v>
      </c>
      <c r="V81" s="30">
        <v>2.5561170000000001E-4</v>
      </c>
      <c r="W81" s="30">
        <v>6.5453929999999998E-4</v>
      </c>
      <c r="X81" s="30">
        <v>9.8186570000000001E-2</v>
      </c>
      <c r="Y81" s="30">
        <v>9.6373319999999992E-7</v>
      </c>
      <c r="Z81" s="30">
        <v>2.353397E-5</v>
      </c>
      <c r="AA81" s="30">
        <v>0</v>
      </c>
      <c r="AB81" s="30">
        <v>6.796266E-6</v>
      </c>
      <c r="AC81" s="29"/>
      <c r="AD81" s="31">
        <f t="shared" si="21"/>
        <v>0.15956622635944778</v>
      </c>
      <c r="AE81" s="31">
        <f t="shared" si="22"/>
        <v>0.54149520222098768</v>
      </c>
      <c r="AF81" s="31">
        <f t="shared" si="23"/>
        <v>1.3865949430917432</v>
      </c>
      <c r="AG81" s="31">
        <f t="shared" si="24"/>
        <v>208.0012635475417</v>
      </c>
      <c r="AH81" s="31">
        <f t="shared" si="25"/>
        <v>2.0416002241723658E-3</v>
      </c>
      <c r="AI81" s="31">
        <f t="shared" si="26"/>
        <v>4.9855041237207291E-2</v>
      </c>
      <c r="AJ81" s="31">
        <f t="shared" si="27"/>
        <v>0</v>
      </c>
      <c r="AK81" s="31">
        <f t="shared" si="28"/>
        <v>1.4397406034299775E-2</v>
      </c>
    </row>
    <row r="82" spans="1:37" hidden="1">
      <c r="A82" s="19">
        <v>2014</v>
      </c>
      <c r="B82" s="19" t="s">
        <v>26</v>
      </c>
      <c r="C82" s="19" t="s">
        <v>27</v>
      </c>
      <c r="D82" s="19">
        <v>2270002048</v>
      </c>
      <c r="E82" s="28" t="s">
        <v>49</v>
      </c>
      <c r="F82" s="28" t="s">
        <v>29</v>
      </c>
      <c r="G82" s="28">
        <v>750</v>
      </c>
      <c r="H82" s="29" t="str">
        <f t="shared" si="20"/>
        <v>&gt;500 and &lt;=750</v>
      </c>
      <c r="I82" s="29" t="str">
        <f t="shared" si="19"/>
        <v>Graders (&gt;500 and &lt;=750)</v>
      </c>
      <c r="J82" s="29" t="s">
        <v>30</v>
      </c>
      <c r="K82" s="29" t="s">
        <v>31</v>
      </c>
      <c r="L82" s="29" t="s">
        <v>36</v>
      </c>
      <c r="M82" s="29" t="s">
        <v>33</v>
      </c>
      <c r="N82" s="29" t="s">
        <v>34</v>
      </c>
      <c r="O82" s="29" t="s">
        <v>35</v>
      </c>
      <c r="P82" s="29" t="s">
        <v>35</v>
      </c>
      <c r="Q82" s="29" t="s">
        <v>35</v>
      </c>
      <c r="R82" s="30">
        <v>0.71317470000000005</v>
      </c>
      <c r="S82" s="30">
        <v>1.8571949999999999</v>
      </c>
      <c r="T82" s="30">
        <v>40.877670000000002</v>
      </c>
      <c r="U82" s="30">
        <v>3.4781800000000001E-4</v>
      </c>
      <c r="V82" s="30">
        <v>1.173199E-3</v>
      </c>
      <c r="W82" s="30">
        <v>3.0933279999999998E-3</v>
      </c>
      <c r="X82" s="30">
        <v>0.45065359999999999</v>
      </c>
      <c r="Y82" s="30">
        <v>4.5311989999999997E-6</v>
      </c>
      <c r="Z82" s="30">
        <v>1.0981599999999999E-4</v>
      </c>
      <c r="AA82" s="30">
        <v>0</v>
      </c>
      <c r="AB82" s="30">
        <v>3.1383049999999998E-5</v>
      </c>
      <c r="AC82" s="29"/>
      <c r="AD82" s="31">
        <f t="shared" si="21"/>
        <v>0.22653552954859343</v>
      </c>
      <c r="AE82" s="31">
        <f t="shared" si="22"/>
        <v>0.7641101286617723</v>
      </c>
      <c r="AF82" s="31">
        <f t="shared" si="23"/>
        <v>2.0146993443337937</v>
      </c>
      <c r="AG82" s="31">
        <f t="shared" si="24"/>
        <v>293.51284844079379</v>
      </c>
      <c r="AH82" s="31">
        <f t="shared" si="25"/>
        <v>2.9511916144508254E-3</v>
      </c>
      <c r="AI82" s="31">
        <f t="shared" si="26"/>
        <v>7.1523686850330739E-2</v>
      </c>
      <c r="AJ82" s="31">
        <f t="shared" si="27"/>
        <v>0</v>
      </c>
      <c r="AK82" s="31">
        <f t="shared" si="28"/>
        <v>2.0439930798866031E-2</v>
      </c>
    </row>
    <row r="83" spans="1:37" hidden="1">
      <c r="A83" s="19">
        <v>2014</v>
      </c>
      <c r="B83" s="19" t="s">
        <v>26</v>
      </c>
      <c r="C83" s="19" t="s">
        <v>27</v>
      </c>
      <c r="D83" s="19">
        <v>2270002051</v>
      </c>
      <c r="E83" s="28" t="s">
        <v>50</v>
      </c>
      <c r="F83" s="28" t="s">
        <v>29</v>
      </c>
      <c r="G83" s="28">
        <v>175</v>
      </c>
      <c r="H83" s="29" t="str">
        <f t="shared" si="20"/>
        <v>&lt;=175</v>
      </c>
      <c r="I83" s="29" t="str">
        <f t="shared" si="19"/>
        <v>Off-Highway Trucks (&lt;=175)</v>
      </c>
      <c r="J83" s="29" t="s">
        <v>30</v>
      </c>
      <c r="K83" s="29" t="s">
        <v>31</v>
      </c>
      <c r="L83" s="29" t="s">
        <v>32</v>
      </c>
      <c r="M83" s="29" t="s">
        <v>33</v>
      </c>
      <c r="N83" s="29" t="s">
        <v>34</v>
      </c>
      <c r="O83" s="29" t="s">
        <v>35</v>
      </c>
      <c r="P83" s="29" t="s">
        <v>35</v>
      </c>
      <c r="Q83" s="29" t="s">
        <v>35</v>
      </c>
      <c r="R83" s="30">
        <v>0.38175340000000002</v>
      </c>
      <c r="S83" s="30">
        <v>2.0771280000000001</v>
      </c>
      <c r="T83" s="30">
        <v>11.85234</v>
      </c>
      <c r="U83" s="30">
        <v>1.4166109999999999E-4</v>
      </c>
      <c r="V83" s="30">
        <v>7.8552340000000002E-4</v>
      </c>
      <c r="W83" s="30">
        <v>1.003891E-3</v>
      </c>
      <c r="X83" s="30">
        <v>0.12979499999999999</v>
      </c>
      <c r="Y83" s="30">
        <v>1.460416E-6</v>
      </c>
      <c r="Z83" s="30">
        <v>5.6403729999999999E-5</v>
      </c>
      <c r="AA83" s="30">
        <v>0</v>
      </c>
      <c r="AB83" s="30">
        <v>1.278185E-5</v>
      </c>
      <c r="AC83" s="29"/>
      <c r="AD83" s="31">
        <f t="shared" si="21"/>
        <v>0.35355122187944127</v>
      </c>
      <c r="AE83" s="31">
        <f t="shared" si="22"/>
        <v>1.9604729730666575</v>
      </c>
      <c r="AF83" s="31">
        <f t="shared" si="23"/>
        <v>2.5054647301466257</v>
      </c>
      <c r="AG83" s="31">
        <f t="shared" si="24"/>
        <v>323.93635827931644</v>
      </c>
      <c r="AH83" s="31">
        <f t="shared" si="25"/>
        <v>3.6448387119137581E-3</v>
      </c>
      <c r="AI83" s="31">
        <f t="shared" si="26"/>
        <v>0.14076982079101527</v>
      </c>
      <c r="AJ83" s="31">
        <f t="shared" si="27"/>
        <v>0</v>
      </c>
      <c r="AK83" s="31">
        <f t="shared" si="28"/>
        <v>3.1900350098790255E-2</v>
      </c>
    </row>
    <row r="84" spans="1:37" hidden="1">
      <c r="A84" s="19">
        <v>2014</v>
      </c>
      <c r="B84" s="19" t="s">
        <v>26</v>
      </c>
      <c r="C84" s="19" t="s">
        <v>27</v>
      </c>
      <c r="D84" s="19">
        <v>2270002051</v>
      </c>
      <c r="E84" s="28" t="s">
        <v>50</v>
      </c>
      <c r="F84" s="28" t="s">
        <v>29</v>
      </c>
      <c r="G84" s="28">
        <v>250</v>
      </c>
      <c r="H84" s="29" t="str">
        <f t="shared" si="20"/>
        <v>&gt;175 and &lt;=250</v>
      </c>
      <c r="I84" s="29" t="str">
        <f t="shared" si="19"/>
        <v>Off-Highway Trucks (&gt;175 and &lt;=250)</v>
      </c>
      <c r="J84" s="29" t="s">
        <v>30</v>
      </c>
      <c r="K84" s="29" t="s">
        <v>31</v>
      </c>
      <c r="L84" s="29" t="s">
        <v>36</v>
      </c>
      <c r="M84" s="29" t="s">
        <v>33</v>
      </c>
      <c r="N84" s="29" t="s">
        <v>34</v>
      </c>
      <c r="O84" s="29" t="s">
        <v>35</v>
      </c>
      <c r="P84" s="29" t="s">
        <v>35</v>
      </c>
      <c r="Q84" s="29" t="s">
        <v>35</v>
      </c>
      <c r="R84" s="30">
        <v>2.819102</v>
      </c>
      <c r="S84" s="30">
        <v>15.338789999999999</v>
      </c>
      <c r="T84" s="30">
        <v>115.70659999999999</v>
      </c>
      <c r="U84" s="30">
        <v>1.017652E-3</v>
      </c>
      <c r="V84" s="30">
        <v>2.8799590000000001E-3</v>
      </c>
      <c r="W84" s="30">
        <v>8.5238429999999997E-3</v>
      </c>
      <c r="X84" s="30">
        <v>1.2761549999999999</v>
      </c>
      <c r="Y84" s="30">
        <v>1.435894E-5</v>
      </c>
      <c r="Z84" s="30">
        <v>2.8329769999999998E-4</v>
      </c>
      <c r="AA84" s="30">
        <v>0</v>
      </c>
      <c r="AB84" s="30">
        <v>9.1821149999999998E-5</v>
      </c>
      <c r="AC84" s="29"/>
      <c r="AD84" s="31">
        <f t="shared" si="21"/>
        <v>0.2407527306651959</v>
      </c>
      <c r="AE84" s="31">
        <f t="shared" si="22"/>
        <v>0.68133113623695229</v>
      </c>
      <c r="AF84" s="31">
        <f t="shared" si="23"/>
        <v>2.0165424703252341</v>
      </c>
      <c r="AG84" s="31">
        <f t="shared" si="24"/>
        <v>301.90851194911721</v>
      </c>
      <c r="AH84" s="31">
        <f t="shared" si="25"/>
        <v>3.3969903409590981E-3</v>
      </c>
      <c r="AI84" s="31">
        <f t="shared" si="26"/>
        <v>6.702162906982885E-2</v>
      </c>
      <c r="AJ84" s="31">
        <f t="shared" si="27"/>
        <v>0</v>
      </c>
      <c r="AK84" s="31">
        <f t="shared" si="28"/>
        <v>2.1722742740463884E-2</v>
      </c>
    </row>
    <row r="85" spans="1:37">
      <c r="A85" s="19">
        <v>2014</v>
      </c>
      <c r="B85" s="19" t="s">
        <v>26</v>
      </c>
      <c r="C85" s="19" t="s">
        <v>27</v>
      </c>
      <c r="D85" s="19">
        <v>2270002051</v>
      </c>
      <c r="E85" s="28" t="s">
        <v>50</v>
      </c>
      <c r="F85" s="28" t="s">
        <v>29</v>
      </c>
      <c r="G85" s="28">
        <v>500</v>
      </c>
      <c r="H85" s="29" t="str">
        <f t="shared" si="20"/>
        <v>&gt;250 and &lt;=500</v>
      </c>
      <c r="I85" s="29" t="str">
        <f t="shared" si="19"/>
        <v>Off-Highway Trucks (&gt;250 and &lt;=500)</v>
      </c>
      <c r="J85" s="29" t="s">
        <v>30</v>
      </c>
      <c r="K85" s="29" t="s">
        <v>31</v>
      </c>
      <c r="L85" s="29" t="s">
        <v>36</v>
      </c>
      <c r="M85" s="29" t="s">
        <v>33</v>
      </c>
      <c r="N85" s="29" t="s">
        <v>34</v>
      </c>
      <c r="O85" s="29" t="s">
        <v>35</v>
      </c>
      <c r="P85" s="29" t="s">
        <v>35</v>
      </c>
      <c r="Q85" s="29" t="s">
        <v>35</v>
      </c>
      <c r="R85" s="30">
        <v>3.970234</v>
      </c>
      <c r="S85" s="30">
        <v>21.602129999999999</v>
      </c>
      <c r="T85" s="30">
        <v>266.41500000000002</v>
      </c>
      <c r="U85" s="30">
        <v>2.2308100000000002E-3</v>
      </c>
      <c r="V85" s="30">
        <v>6.6110140000000001E-3</v>
      </c>
      <c r="W85" s="30">
        <v>1.727911E-2</v>
      </c>
      <c r="X85" s="30">
        <v>2.9388550000000002</v>
      </c>
      <c r="Y85" s="30">
        <v>2.8845819999999999E-5</v>
      </c>
      <c r="Z85" s="30">
        <v>6.1296080000000001E-4</v>
      </c>
      <c r="AA85" s="30">
        <v>0</v>
      </c>
      <c r="AB85" s="30">
        <v>2.012823E-4</v>
      </c>
      <c r="AC85" s="29"/>
      <c r="AD85" s="31">
        <f t="shared" si="21"/>
        <v>0.18736956327917667</v>
      </c>
      <c r="AE85" s="31">
        <f t="shared" si="22"/>
        <v>0.55527042016690031</v>
      </c>
      <c r="AF85" s="31">
        <f t="shared" si="23"/>
        <v>1.4513021254848482</v>
      </c>
      <c r="AG85" s="31">
        <f t="shared" si="24"/>
        <v>246.83947888472113</v>
      </c>
      <c r="AH85" s="31">
        <f t="shared" si="25"/>
        <v>2.4228099640174372E-3</v>
      </c>
      <c r="AI85" s="31">
        <f t="shared" si="26"/>
        <v>5.1483630342007938E-2</v>
      </c>
      <c r="AJ85" s="31">
        <f t="shared" si="27"/>
        <v>0</v>
      </c>
      <c r="AK85" s="31">
        <f t="shared" si="28"/>
        <v>1.6906046076011951E-2</v>
      </c>
    </row>
    <row r="86" spans="1:37" hidden="1">
      <c r="A86" s="19">
        <v>2014</v>
      </c>
      <c r="B86" s="19" t="s">
        <v>26</v>
      </c>
      <c r="C86" s="19" t="s">
        <v>27</v>
      </c>
      <c r="D86" s="19">
        <v>2270002051</v>
      </c>
      <c r="E86" s="28" t="s">
        <v>50</v>
      </c>
      <c r="F86" s="28" t="s">
        <v>29</v>
      </c>
      <c r="G86" s="28">
        <v>750</v>
      </c>
      <c r="H86" s="29" t="str">
        <f t="shared" si="20"/>
        <v>&gt;500 and &lt;=750</v>
      </c>
      <c r="I86" s="29" t="str">
        <f t="shared" si="19"/>
        <v>Off-Highway Trucks (&gt;500 and &lt;=750)</v>
      </c>
      <c r="J86" s="29" t="s">
        <v>30</v>
      </c>
      <c r="K86" s="29" t="s">
        <v>31</v>
      </c>
      <c r="L86" s="29" t="s">
        <v>36</v>
      </c>
      <c r="M86" s="29" t="s">
        <v>33</v>
      </c>
      <c r="N86" s="29" t="s">
        <v>34</v>
      </c>
      <c r="O86" s="29" t="s">
        <v>35</v>
      </c>
      <c r="P86" s="29" t="s">
        <v>35</v>
      </c>
      <c r="Q86" s="29" t="s">
        <v>35</v>
      </c>
      <c r="R86" s="30">
        <v>149.52889999999999</v>
      </c>
      <c r="S86" s="30">
        <v>813.59029999999996</v>
      </c>
      <c r="T86" s="30">
        <v>16275.7</v>
      </c>
      <c r="U86" s="30">
        <v>0.13711809999999999</v>
      </c>
      <c r="V86" s="30">
        <v>0.40386919999999998</v>
      </c>
      <c r="W86" s="30">
        <v>1.091215</v>
      </c>
      <c r="X86" s="30">
        <v>179.53569999999999</v>
      </c>
      <c r="Y86" s="30">
        <v>1.8051829999999999E-3</v>
      </c>
      <c r="Z86" s="30">
        <v>3.8158280000000003E-2</v>
      </c>
      <c r="AA86" s="30">
        <v>0</v>
      </c>
      <c r="AB86" s="30">
        <v>1.237194E-2</v>
      </c>
      <c r="AC86" s="29"/>
      <c r="AD86" s="31">
        <f t="shared" si="21"/>
        <v>0.20385942870754484</v>
      </c>
      <c r="AE86" s="31">
        <f t="shared" si="22"/>
        <v>0.60044986318052229</v>
      </c>
      <c r="AF86" s="31">
        <f t="shared" si="23"/>
        <v>1.6223566873892183</v>
      </c>
      <c r="AG86" s="31">
        <f t="shared" si="24"/>
        <v>266.92351509107226</v>
      </c>
      <c r="AH86" s="31">
        <f t="shared" si="25"/>
        <v>2.6838438914524912E-3</v>
      </c>
      <c r="AI86" s="31">
        <f t="shared" si="26"/>
        <v>5.6731570531261259E-2</v>
      </c>
      <c r="AJ86" s="31">
        <f t="shared" si="27"/>
        <v>0</v>
      </c>
      <c r="AK86" s="31">
        <f t="shared" si="28"/>
        <v>1.8393900005936652E-2</v>
      </c>
    </row>
    <row r="87" spans="1:37" hidden="1">
      <c r="A87" s="19">
        <v>2014</v>
      </c>
      <c r="B87" s="19" t="s">
        <v>26</v>
      </c>
      <c r="C87" s="19" t="s">
        <v>27</v>
      </c>
      <c r="D87" s="19">
        <v>2270002051</v>
      </c>
      <c r="E87" s="28" t="s">
        <v>50</v>
      </c>
      <c r="F87" s="28" t="s">
        <v>29</v>
      </c>
      <c r="G87" s="28">
        <v>1000</v>
      </c>
      <c r="H87" s="29" t="str">
        <f t="shared" si="20"/>
        <v>&gt;750 and &lt;=1000</v>
      </c>
      <c r="I87" s="29" t="str">
        <f t="shared" si="19"/>
        <v>Off-Highway Trucks (&gt;750 and &lt;=1000)</v>
      </c>
      <c r="J87" s="29" t="s">
        <v>30</v>
      </c>
      <c r="K87" s="29" t="s">
        <v>31</v>
      </c>
      <c r="L87" s="29" t="s">
        <v>36</v>
      </c>
      <c r="M87" s="29" t="s">
        <v>33</v>
      </c>
      <c r="N87" s="29" t="s">
        <v>34</v>
      </c>
      <c r="O87" s="29" t="s">
        <v>35</v>
      </c>
      <c r="P87" s="29" t="s">
        <v>35</v>
      </c>
      <c r="Q87" s="29" t="s">
        <v>35</v>
      </c>
      <c r="R87" s="30">
        <v>70.12885</v>
      </c>
      <c r="S87" s="30">
        <v>381.19099999999997</v>
      </c>
      <c r="T87" s="30">
        <v>10791.82</v>
      </c>
      <c r="U87" s="30">
        <v>9.8877060000000003E-2</v>
      </c>
      <c r="V87" s="30">
        <v>0.29810199999999998</v>
      </c>
      <c r="W87" s="30">
        <v>1.0651139999999999</v>
      </c>
      <c r="X87" s="30">
        <v>118.9627</v>
      </c>
      <c r="Y87" s="30">
        <v>1.196136E-3</v>
      </c>
      <c r="Z87" s="30">
        <v>3.1729210000000001E-2</v>
      </c>
      <c r="AA87" s="30">
        <v>0</v>
      </c>
      <c r="AB87" s="30">
        <v>8.9215189999999993E-3</v>
      </c>
      <c r="AC87" s="29"/>
      <c r="AD87" s="31">
        <f t="shared" si="21"/>
        <v>0.23531843310046674</v>
      </c>
      <c r="AE87" s="31">
        <f t="shared" si="22"/>
        <v>0.70945571747496672</v>
      </c>
      <c r="AF87" s="31">
        <f t="shared" si="23"/>
        <v>2.5348746974613778</v>
      </c>
      <c r="AG87" s="31">
        <f t="shared" si="24"/>
        <v>283.12043421801667</v>
      </c>
      <c r="AH87" s="31">
        <f t="shared" si="25"/>
        <v>2.8466951717118195E-3</v>
      </c>
      <c r="AI87" s="31">
        <f t="shared" si="26"/>
        <v>7.5512641463203495E-2</v>
      </c>
      <c r="AJ87" s="31">
        <f t="shared" si="27"/>
        <v>0</v>
      </c>
      <c r="AK87" s="31">
        <f t="shared" si="28"/>
        <v>2.1232405898355421E-2</v>
      </c>
    </row>
    <row r="88" spans="1:37" hidden="1">
      <c r="A88" s="19">
        <v>2014</v>
      </c>
      <c r="B88" s="19" t="s">
        <v>26</v>
      </c>
      <c r="C88" s="19" t="s">
        <v>27</v>
      </c>
      <c r="D88" s="19">
        <v>2270002054</v>
      </c>
      <c r="E88" s="28" t="s">
        <v>51</v>
      </c>
      <c r="F88" s="28" t="s">
        <v>29</v>
      </c>
      <c r="G88" s="28">
        <v>50</v>
      </c>
      <c r="H88" s="29" t="str">
        <f t="shared" si="20"/>
        <v>&lt;=50</v>
      </c>
      <c r="I88" s="29" t="str">
        <f t="shared" si="19"/>
        <v>Crushing/Proc. Equipment (&lt;=50)</v>
      </c>
      <c r="J88" s="29" t="s">
        <v>30</v>
      </c>
      <c r="K88" s="29" t="s">
        <v>31</v>
      </c>
      <c r="L88" s="29" t="s">
        <v>32</v>
      </c>
      <c r="M88" s="29" t="s">
        <v>33</v>
      </c>
      <c r="N88" s="29" t="s">
        <v>32</v>
      </c>
      <c r="O88" s="29" t="s">
        <v>35</v>
      </c>
      <c r="P88" s="29" t="s">
        <v>35</v>
      </c>
      <c r="Q88" s="29" t="s">
        <v>35</v>
      </c>
      <c r="R88" s="30">
        <v>0.93970030000000004</v>
      </c>
      <c r="S88" s="30">
        <v>2.4607990000000002</v>
      </c>
      <c r="T88" s="30">
        <v>5.0292709999999996</v>
      </c>
      <c r="U88" s="30">
        <v>1.9352169999999999E-4</v>
      </c>
      <c r="V88" s="30">
        <v>5.9378339999999999E-4</v>
      </c>
      <c r="W88" s="30">
        <v>5.1483439999999996E-4</v>
      </c>
      <c r="X88" s="30">
        <v>5.4108429999999999E-2</v>
      </c>
      <c r="Y88" s="30">
        <v>6.9948710000000004E-7</v>
      </c>
      <c r="Z88" s="30">
        <v>4.7458530000000002E-5</v>
      </c>
      <c r="AA88" s="30">
        <v>0</v>
      </c>
      <c r="AB88" s="30">
        <v>1.7461150000000001E-5</v>
      </c>
      <c r="AC88" s="29"/>
      <c r="AD88" s="31">
        <f t="shared" si="21"/>
        <v>1.4268770934968682</v>
      </c>
      <c r="AE88" s="31">
        <f t="shared" si="22"/>
        <v>4.3780926477944773</v>
      </c>
      <c r="AF88" s="31">
        <f t="shared" si="23"/>
        <v>3.7959846999287628</v>
      </c>
      <c r="AG88" s="31">
        <f t="shared" si="24"/>
        <v>398.95308553035005</v>
      </c>
      <c r="AH88" s="31">
        <f t="shared" si="25"/>
        <v>5.1574687499466631E-3</v>
      </c>
      <c r="AI88" s="31">
        <f t="shared" si="26"/>
        <v>0.34992194336880011</v>
      </c>
      <c r="AJ88" s="31">
        <f t="shared" si="27"/>
        <v>0</v>
      </c>
      <c r="AK88" s="31">
        <f t="shared" si="28"/>
        <v>0.12874481239629895</v>
      </c>
    </row>
    <row r="89" spans="1:37" hidden="1">
      <c r="A89" s="19">
        <v>2014</v>
      </c>
      <c r="B89" s="19" t="s">
        <v>26</v>
      </c>
      <c r="C89" s="19" t="s">
        <v>27</v>
      </c>
      <c r="D89" s="19">
        <v>2270002054</v>
      </c>
      <c r="E89" s="28" t="s">
        <v>51</v>
      </c>
      <c r="F89" s="28" t="s">
        <v>29</v>
      </c>
      <c r="G89" s="28">
        <v>120</v>
      </c>
      <c r="H89" s="29" t="str">
        <f t="shared" si="20"/>
        <v>&gt;50 and &lt;=120</v>
      </c>
      <c r="I89" s="29" t="str">
        <f t="shared" si="19"/>
        <v>Crushing/Proc. Equipment (&gt;50 and &lt;=120)</v>
      </c>
      <c r="J89" s="29" t="s">
        <v>30</v>
      </c>
      <c r="K89" s="29" t="s">
        <v>31</v>
      </c>
      <c r="L89" s="29" t="s">
        <v>32</v>
      </c>
      <c r="M89" s="29" t="s">
        <v>33</v>
      </c>
      <c r="N89" s="29" t="s">
        <v>32</v>
      </c>
      <c r="O89" s="29" t="s">
        <v>35</v>
      </c>
      <c r="P89" s="29" t="s">
        <v>35</v>
      </c>
      <c r="Q89" s="29" t="s">
        <v>35</v>
      </c>
      <c r="R89" s="30">
        <v>2.6487810000000001</v>
      </c>
      <c r="S89" s="30">
        <v>6.9363739999999998</v>
      </c>
      <c r="T89" s="30">
        <v>26.391210000000001</v>
      </c>
      <c r="U89" s="30">
        <v>4.4909840000000002E-4</v>
      </c>
      <c r="V89" s="30">
        <v>1.9790889999999998E-3</v>
      </c>
      <c r="W89" s="30">
        <v>2.7840270000000001E-3</v>
      </c>
      <c r="X89" s="30">
        <v>0.28808980000000001</v>
      </c>
      <c r="Y89" s="30">
        <v>3.3794409999999999E-6</v>
      </c>
      <c r="Z89" s="30">
        <v>2.4653259999999998E-4</v>
      </c>
      <c r="AA89" s="30">
        <v>0</v>
      </c>
      <c r="AB89" s="30">
        <v>4.0521429999999997E-5</v>
      </c>
      <c r="AC89" s="29"/>
      <c r="AD89" s="31">
        <f t="shared" si="21"/>
        <v>0.48947532298575602</v>
      </c>
      <c r="AE89" s="31">
        <f t="shared" si="22"/>
        <v>2.1570222193901309</v>
      </c>
      <c r="AF89" s="31">
        <f t="shared" si="23"/>
        <v>3.0343294810804613</v>
      </c>
      <c r="AG89" s="31">
        <f t="shared" si="24"/>
        <v>313.99098260849263</v>
      </c>
      <c r="AH89" s="31">
        <f t="shared" si="25"/>
        <v>3.6832751463516814E-3</v>
      </c>
      <c r="AI89" s="31">
        <f t="shared" si="26"/>
        <v>0.26869751486871962</v>
      </c>
      <c r="AJ89" s="31">
        <f t="shared" si="27"/>
        <v>0</v>
      </c>
      <c r="AK89" s="31">
        <f t="shared" si="28"/>
        <v>4.4164575151224544E-2</v>
      </c>
    </row>
    <row r="90" spans="1:37">
      <c r="A90" s="19">
        <v>2014</v>
      </c>
      <c r="B90" s="19" t="s">
        <v>26</v>
      </c>
      <c r="C90" s="19" t="s">
        <v>27</v>
      </c>
      <c r="D90" s="19">
        <v>2270002054</v>
      </c>
      <c r="E90" s="28" t="s">
        <v>51</v>
      </c>
      <c r="F90" s="28" t="s">
        <v>29</v>
      </c>
      <c r="G90" s="28">
        <v>175</v>
      </c>
      <c r="H90" s="29" t="str">
        <f t="shared" si="20"/>
        <v>&gt;120 and &lt;=175</v>
      </c>
      <c r="I90" s="29" t="str">
        <f t="shared" si="19"/>
        <v>Crushing/Proc. Equipment (&gt;120 and &lt;=175)</v>
      </c>
      <c r="J90" s="29" t="s">
        <v>30</v>
      </c>
      <c r="K90" s="29" t="s">
        <v>31</v>
      </c>
      <c r="L90" s="29" t="s">
        <v>32</v>
      </c>
      <c r="M90" s="29" t="s">
        <v>33</v>
      </c>
      <c r="N90" s="29" t="s">
        <v>32</v>
      </c>
      <c r="O90" s="29" t="s">
        <v>35</v>
      </c>
      <c r="P90" s="29" t="s">
        <v>35</v>
      </c>
      <c r="Q90" s="29" t="s">
        <v>35</v>
      </c>
      <c r="R90" s="30">
        <v>1.121767</v>
      </c>
      <c r="S90" s="30">
        <v>2.9375779999999998</v>
      </c>
      <c r="T90" s="30">
        <v>22.401969999999999</v>
      </c>
      <c r="U90" s="30">
        <v>2.6681939999999998E-4</v>
      </c>
      <c r="V90" s="30">
        <v>1.4073969999999999E-3</v>
      </c>
      <c r="W90" s="30">
        <v>2.0961270000000001E-3</v>
      </c>
      <c r="X90" s="30">
        <v>0.24544940000000001</v>
      </c>
      <c r="Y90" s="30">
        <v>2.761726E-6</v>
      </c>
      <c r="Z90" s="30">
        <v>1.15837E-4</v>
      </c>
      <c r="AA90" s="30">
        <v>0</v>
      </c>
      <c r="AB90" s="30">
        <v>2.4074690000000001E-5</v>
      </c>
      <c r="AC90" s="29"/>
      <c r="AD90" s="31">
        <f t="shared" si="21"/>
        <v>0.47086129103635715</v>
      </c>
      <c r="AE90" s="31">
        <f t="shared" si="22"/>
        <v>2.4836603651034967</v>
      </c>
      <c r="AF90" s="31">
        <f t="shared" si="23"/>
        <v>3.6990753498290099</v>
      </c>
      <c r="AG90" s="31">
        <f t="shared" si="24"/>
        <v>433.14924390092801</v>
      </c>
      <c r="AH90" s="31">
        <f t="shared" si="25"/>
        <v>4.8736706170865937E-3</v>
      </c>
      <c r="AI90" s="31">
        <f t="shared" si="26"/>
        <v>0.20441976621556948</v>
      </c>
      <c r="AJ90" s="31">
        <f t="shared" si="27"/>
        <v>0</v>
      </c>
      <c r="AK90" s="31">
        <f t="shared" si="28"/>
        <v>4.248506523401252E-2</v>
      </c>
    </row>
    <row r="91" spans="1:37" hidden="1">
      <c r="A91" s="19">
        <v>2014</v>
      </c>
      <c r="B91" s="19" t="s">
        <v>26</v>
      </c>
      <c r="C91" s="19" t="s">
        <v>27</v>
      </c>
      <c r="D91" s="19">
        <v>2270002054</v>
      </c>
      <c r="E91" s="28" t="s">
        <v>51</v>
      </c>
      <c r="F91" s="28" t="s">
        <v>29</v>
      </c>
      <c r="G91" s="28">
        <v>250</v>
      </c>
      <c r="H91" s="29" t="str">
        <f t="shared" si="20"/>
        <v>&gt;175 and &lt;=250</v>
      </c>
      <c r="I91" s="29" t="str">
        <f t="shared" si="19"/>
        <v>Crushing/Proc. Equipment (&gt;175 and &lt;=250)</v>
      </c>
      <c r="J91" s="29" t="s">
        <v>30</v>
      </c>
      <c r="K91" s="29" t="s">
        <v>31</v>
      </c>
      <c r="L91" s="29" t="s">
        <v>36</v>
      </c>
      <c r="M91" s="29" t="s">
        <v>33</v>
      </c>
      <c r="N91" s="29" t="s">
        <v>32</v>
      </c>
      <c r="O91" s="29" t="s">
        <v>35</v>
      </c>
      <c r="P91" s="29" t="s">
        <v>35</v>
      </c>
      <c r="Q91" s="29" t="s">
        <v>35</v>
      </c>
      <c r="R91" s="30">
        <v>0.11158940000000001</v>
      </c>
      <c r="S91" s="30">
        <v>0.29221979999999997</v>
      </c>
      <c r="T91" s="30">
        <v>3.2349549999999998</v>
      </c>
      <c r="U91" s="30">
        <v>2.554989E-5</v>
      </c>
      <c r="V91" s="30">
        <v>7.7131980000000005E-5</v>
      </c>
      <c r="W91" s="30">
        <v>2.680464E-4</v>
      </c>
      <c r="X91" s="30">
        <v>3.5696539999999999E-2</v>
      </c>
      <c r="Y91" s="30">
        <v>4.016473E-7</v>
      </c>
      <c r="Z91" s="30">
        <v>8.2314250000000006E-6</v>
      </c>
      <c r="AA91" s="30">
        <v>0</v>
      </c>
      <c r="AB91" s="30">
        <v>2.3053249999999998E-6</v>
      </c>
      <c r="AC91" s="29"/>
      <c r="AD91" s="31">
        <f t="shared" si="21"/>
        <v>0.31727980387365956</v>
      </c>
      <c r="AE91" s="31">
        <f t="shared" si="22"/>
        <v>0.95782876117224103</v>
      </c>
      <c r="AF91" s="31">
        <f t="shared" si="23"/>
        <v>3.328613517359194</v>
      </c>
      <c r="AG91" s="31">
        <f t="shared" si="24"/>
        <v>443.28140787174596</v>
      </c>
      <c r="AH91" s="31">
        <f t="shared" si="25"/>
        <v>4.9876761336500814E-3</v>
      </c>
      <c r="AI91" s="31">
        <f t="shared" si="26"/>
        <v>0.10221824475959536</v>
      </c>
      <c r="AJ91" s="31">
        <f t="shared" si="27"/>
        <v>0</v>
      </c>
      <c r="AK91" s="31">
        <f t="shared" si="28"/>
        <v>2.8627640426829398E-2</v>
      </c>
    </row>
    <row r="92" spans="1:37" hidden="1">
      <c r="A92" s="19">
        <v>2014</v>
      </c>
      <c r="B92" s="19" t="s">
        <v>26</v>
      </c>
      <c r="C92" s="19" t="s">
        <v>27</v>
      </c>
      <c r="D92" s="19">
        <v>2270002054</v>
      </c>
      <c r="E92" s="28" t="s">
        <v>51</v>
      </c>
      <c r="F92" s="28" t="s">
        <v>29</v>
      </c>
      <c r="G92" s="28">
        <v>500</v>
      </c>
      <c r="H92" s="29" t="str">
        <f t="shared" si="20"/>
        <v>&gt;250 and &lt;=500</v>
      </c>
      <c r="I92" s="29" t="str">
        <f t="shared" si="19"/>
        <v>Crushing/Proc. Equipment (&gt;250 and &lt;=500)</v>
      </c>
      <c r="J92" s="29" t="s">
        <v>30</v>
      </c>
      <c r="K92" s="29" t="s">
        <v>31</v>
      </c>
      <c r="L92" s="29" t="s">
        <v>36</v>
      </c>
      <c r="M92" s="29" t="s">
        <v>33</v>
      </c>
      <c r="N92" s="29" t="s">
        <v>32</v>
      </c>
      <c r="O92" s="29" t="s">
        <v>35</v>
      </c>
      <c r="P92" s="29" t="s">
        <v>35</v>
      </c>
      <c r="Q92" s="29" t="s">
        <v>35</v>
      </c>
      <c r="R92" s="30">
        <v>0.62842469999999995</v>
      </c>
      <c r="S92" s="30">
        <v>1.645659</v>
      </c>
      <c r="T92" s="30">
        <v>27.831240000000001</v>
      </c>
      <c r="U92" s="30">
        <v>2.044095E-4</v>
      </c>
      <c r="V92" s="30">
        <v>6.6443470000000001E-4</v>
      </c>
      <c r="W92" s="30">
        <v>2.0084970000000001E-3</v>
      </c>
      <c r="X92" s="30">
        <v>0.30717050000000001</v>
      </c>
      <c r="Y92" s="30">
        <v>3.0149799999999998E-6</v>
      </c>
      <c r="Z92" s="30">
        <v>6.5936529999999997E-5</v>
      </c>
      <c r="AA92" s="30">
        <v>0</v>
      </c>
      <c r="AB92" s="30">
        <v>1.8443529999999999E-5</v>
      </c>
      <c r="AC92" s="29"/>
      <c r="AD92" s="31">
        <f t="shared" si="21"/>
        <v>0.22536904474134678</v>
      </c>
      <c r="AE92" s="31">
        <f t="shared" si="22"/>
        <v>0.73256386631738413</v>
      </c>
      <c r="AF92" s="31">
        <f t="shared" si="23"/>
        <v>2.2144423339221557</v>
      </c>
      <c r="AG92" s="31">
        <f t="shared" si="24"/>
        <v>338.66685333960442</v>
      </c>
      <c r="AH92" s="31">
        <f t="shared" si="25"/>
        <v>3.3241271198954344E-3</v>
      </c>
      <c r="AI92" s="31">
        <f t="shared" si="26"/>
        <v>7.2697466505515423E-2</v>
      </c>
      <c r="AJ92" s="31">
        <f t="shared" si="27"/>
        <v>0</v>
      </c>
      <c r="AK92" s="31">
        <f t="shared" si="28"/>
        <v>2.0334674942986363E-2</v>
      </c>
    </row>
    <row r="93" spans="1:37" hidden="1">
      <c r="A93" s="19">
        <v>2014</v>
      </c>
      <c r="B93" s="19" t="s">
        <v>26</v>
      </c>
      <c r="C93" s="19" t="s">
        <v>27</v>
      </c>
      <c r="D93" s="19">
        <v>2270002054</v>
      </c>
      <c r="E93" s="28" t="s">
        <v>51</v>
      </c>
      <c r="F93" s="28" t="s">
        <v>29</v>
      </c>
      <c r="G93" s="28">
        <v>750</v>
      </c>
      <c r="H93" s="29" t="str">
        <f t="shared" si="20"/>
        <v>&gt;500 and &lt;=750</v>
      </c>
      <c r="I93" s="29" t="str">
        <f t="shared" si="19"/>
        <v>Crushing/Proc. Equipment (&gt;500 and &lt;=750)</v>
      </c>
      <c r="J93" s="29" t="s">
        <v>30</v>
      </c>
      <c r="K93" s="29" t="s">
        <v>31</v>
      </c>
      <c r="L93" s="29" t="s">
        <v>36</v>
      </c>
      <c r="M93" s="29" t="s">
        <v>33</v>
      </c>
      <c r="N93" s="29" t="s">
        <v>32</v>
      </c>
      <c r="O93" s="29" t="s">
        <v>35</v>
      </c>
      <c r="P93" s="29" t="s">
        <v>35</v>
      </c>
      <c r="Q93" s="29" t="s">
        <v>35</v>
      </c>
      <c r="R93" s="30">
        <v>1.1886239999999999</v>
      </c>
      <c r="S93" s="30">
        <v>3.112657</v>
      </c>
      <c r="T93" s="30">
        <v>82.95617</v>
      </c>
      <c r="U93" s="30">
        <v>6.1198630000000001E-4</v>
      </c>
      <c r="V93" s="30">
        <v>1.9620269999999999E-3</v>
      </c>
      <c r="W93" s="30">
        <v>6.2319330000000003E-3</v>
      </c>
      <c r="X93" s="30">
        <v>0.91559670000000004</v>
      </c>
      <c r="Y93" s="30">
        <v>9.2060699999999994E-6</v>
      </c>
      <c r="Z93" s="30">
        <v>1.999843E-4</v>
      </c>
      <c r="AA93" s="30">
        <v>0</v>
      </c>
      <c r="AB93" s="30">
        <v>5.5218540000000003E-5</v>
      </c>
      <c r="AC93" s="29"/>
      <c r="AD93" s="31">
        <f t="shared" si="21"/>
        <v>0.23782210133657516</v>
      </c>
      <c r="AE93" s="31">
        <f t="shared" si="22"/>
        <v>0.7624572380445388</v>
      </c>
      <c r="AF93" s="31">
        <f t="shared" si="23"/>
        <v>2.4217721890976103</v>
      </c>
      <c r="AG93" s="31">
        <f t="shared" si="24"/>
        <v>355.80719890434449</v>
      </c>
      <c r="AH93" s="31">
        <f t="shared" si="25"/>
        <v>3.5775423607548149E-3</v>
      </c>
      <c r="AI93" s="31">
        <f t="shared" si="26"/>
        <v>7.7715279672639803E-2</v>
      </c>
      <c r="AJ93" s="31">
        <f t="shared" si="27"/>
        <v>0</v>
      </c>
      <c r="AK93" s="31">
        <f t="shared" si="28"/>
        <v>2.1458305873085278E-2</v>
      </c>
    </row>
    <row r="94" spans="1:37" hidden="1">
      <c r="A94" s="19">
        <v>2014</v>
      </c>
      <c r="B94" s="19" t="s">
        <v>26</v>
      </c>
      <c r="C94" s="19" t="s">
        <v>27</v>
      </c>
      <c r="D94" s="19">
        <v>2270002054</v>
      </c>
      <c r="E94" s="28" t="s">
        <v>51</v>
      </c>
      <c r="F94" s="28" t="s">
        <v>29</v>
      </c>
      <c r="G94" s="28">
        <v>9999</v>
      </c>
      <c r="H94" s="29" t="str">
        <f t="shared" si="20"/>
        <v>&gt;750 and &lt;=9999</v>
      </c>
      <c r="I94" s="29" t="str">
        <f t="shared" si="19"/>
        <v>Crushing/Proc. Equipment (&gt;750 and &lt;=9999)</v>
      </c>
      <c r="J94" s="29" t="s">
        <v>30</v>
      </c>
      <c r="K94" s="29" t="s">
        <v>31</v>
      </c>
      <c r="L94" s="29" t="s">
        <v>36</v>
      </c>
      <c r="M94" s="29" t="s">
        <v>33</v>
      </c>
      <c r="N94" s="29" t="s">
        <v>32</v>
      </c>
      <c r="O94" s="29" t="s">
        <v>35</v>
      </c>
      <c r="P94" s="29" t="s">
        <v>35</v>
      </c>
      <c r="Q94" s="29" t="s">
        <v>35</v>
      </c>
      <c r="R94" s="30">
        <v>1.1886239999999999</v>
      </c>
      <c r="S94" s="30">
        <v>3.112657</v>
      </c>
      <c r="T94" s="30">
        <v>184.4648</v>
      </c>
      <c r="U94" s="30">
        <v>1.635327E-3</v>
      </c>
      <c r="V94" s="30">
        <v>5.2124060000000002E-3</v>
      </c>
      <c r="W94" s="30">
        <v>1.9329929999999999E-2</v>
      </c>
      <c r="X94" s="30">
        <v>2.033477</v>
      </c>
      <c r="Y94" s="30">
        <v>2.044604E-5</v>
      </c>
      <c r="Z94" s="30">
        <v>5.5583789999999998E-4</v>
      </c>
      <c r="AA94" s="30">
        <v>0</v>
      </c>
      <c r="AB94" s="30">
        <v>1.47553E-4</v>
      </c>
      <c r="AC94" s="29"/>
      <c r="AD94" s="31">
        <f t="shared" si="21"/>
        <v>4.7667218909844877E-2</v>
      </c>
      <c r="AE94" s="31">
        <f t="shared" si="22"/>
        <v>0.15193346520236561</v>
      </c>
      <c r="AF94" s="31">
        <f t="shared" si="23"/>
        <v>0.56343716261150079</v>
      </c>
      <c r="AG94" s="31">
        <f t="shared" si="24"/>
        <v>59.272667366914767</v>
      </c>
      <c r="AH94" s="31">
        <f t="shared" si="25"/>
        <v>5.9597001976940695E-4</v>
      </c>
      <c r="AI94" s="31">
        <f t="shared" si="26"/>
        <v>1.6201803588938767E-2</v>
      </c>
      <c r="AJ94" s="31">
        <f t="shared" si="27"/>
        <v>0</v>
      </c>
      <c r="AK94" s="31">
        <f t="shared" si="28"/>
        <v>4.300938681868728E-3</v>
      </c>
    </row>
    <row r="95" spans="1:37">
      <c r="A95" s="19">
        <v>2014</v>
      </c>
      <c r="B95" s="19" t="s">
        <v>26</v>
      </c>
      <c r="C95" s="19" t="s">
        <v>27</v>
      </c>
      <c r="D95" s="19">
        <v>2270002057</v>
      </c>
      <c r="E95" s="28" t="s">
        <v>52</v>
      </c>
      <c r="F95" s="28" t="s">
        <v>29</v>
      </c>
      <c r="G95" s="28">
        <v>50</v>
      </c>
      <c r="H95" s="29" t="str">
        <f t="shared" si="20"/>
        <v>&lt;=50</v>
      </c>
      <c r="I95" s="29" t="str">
        <f t="shared" si="19"/>
        <v>Rough Terrain Forklifts (&lt;=50)</v>
      </c>
      <c r="J95" s="29" t="s">
        <v>30</v>
      </c>
      <c r="K95" s="29" t="s">
        <v>31</v>
      </c>
      <c r="L95" s="29" t="s">
        <v>32</v>
      </c>
      <c r="M95" s="29" t="s">
        <v>33</v>
      </c>
      <c r="N95" s="29" t="s">
        <v>34</v>
      </c>
      <c r="O95" s="29" t="s">
        <v>35</v>
      </c>
      <c r="P95" s="29" t="s">
        <v>35</v>
      </c>
      <c r="Q95" s="29" t="s">
        <v>35</v>
      </c>
      <c r="R95" s="30">
        <v>0.65191719999999997</v>
      </c>
      <c r="S95" s="30">
        <v>2.0217529999999999</v>
      </c>
      <c r="T95" s="30">
        <v>3.1722510000000002</v>
      </c>
      <c r="U95" s="30">
        <v>1.076975E-4</v>
      </c>
      <c r="V95" s="30">
        <v>3.7038590000000002E-4</v>
      </c>
      <c r="W95" s="30">
        <v>3.2209710000000001E-4</v>
      </c>
      <c r="X95" s="30">
        <v>3.4195879999999998E-2</v>
      </c>
      <c r="Y95" s="30">
        <v>4.4206739999999998E-7</v>
      </c>
      <c r="Z95" s="30">
        <v>2.756561E-5</v>
      </c>
      <c r="AA95" s="30">
        <v>0</v>
      </c>
      <c r="AB95" s="30">
        <v>9.7173710000000002E-6</v>
      </c>
      <c r="AC95" s="29"/>
      <c r="AD95" s="31">
        <f t="shared" si="21"/>
        <v>0.96651937204989946</v>
      </c>
      <c r="AE95" s="31">
        <f t="shared" si="22"/>
        <v>3.3239875343822916</v>
      </c>
      <c r="AF95" s="31">
        <f t="shared" si="23"/>
        <v>2.8906250082972553</v>
      </c>
      <c r="AG95" s="31">
        <f t="shared" si="24"/>
        <v>306.88716510869529</v>
      </c>
      <c r="AH95" s="31">
        <f t="shared" si="25"/>
        <v>3.9672852745117728E-3</v>
      </c>
      <c r="AI95" s="31">
        <f t="shared" si="26"/>
        <v>0.24738453601404331</v>
      </c>
      <c r="AJ95" s="31">
        <f t="shared" si="27"/>
        <v>0</v>
      </c>
      <c r="AK95" s="31">
        <f t="shared" si="28"/>
        <v>8.720747758207853E-2</v>
      </c>
    </row>
    <row r="96" spans="1:37" hidden="1">
      <c r="A96" s="19">
        <v>2014</v>
      </c>
      <c r="B96" s="19" t="s">
        <v>26</v>
      </c>
      <c r="C96" s="19" t="s">
        <v>27</v>
      </c>
      <c r="D96" s="19">
        <v>2270002057</v>
      </c>
      <c r="E96" s="28" t="s">
        <v>52</v>
      </c>
      <c r="F96" s="28" t="s">
        <v>29</v>
      </c>
      <c r="G96" s="28">
        <v>120</v>
      </c>
      <c r="H96" s="29" t="str">
        <f t="shared" si="20"/>
        <v>&gt;50 and &lt;=120</v>
      </c>
      <c r="I96" s="29" t="str">
        <f t="shared" si="19"/>
        <v>Rough Terrain Forklifts (&gt;50 and &lt;=120)</v>
      </c>
      <c r="J96" s="29" t="s">
        <v>30</v>
      </c>
      <c r="K96" s="29" t="s">
        <v>31</v>
      </c>
      <c r="L96" s="29" t="s">
        <v>32</v>
      </c>
      <c r="M96" s="29" t="s">
        <v>33</v>
      </c>
      <c r="N96" s="29" t="s">
        <v>34</v>
      </c>
      <c r="O96" s="29" t="s">
        <v>35</v>
      </c>
      <c r="P96" s="29" t="s">
        <v>35</v>
      </c>
      <c r="Q96" s="29" t="s">
        <v>35</v>
      </c>
      <c r="R96" s="30">
        <v>31.221550000000001</v>
      </c>
      <c r="S96" s="30">
        <v>96.825599999999994</v>
      </c>
      <c r="T96" s="30">
        <v>276.55970000000002</v>
      </c>
      <c r="U96" s="30">
        <v>4.2834709999999996E-3</v>
      </c>
      <c r="V96" s="30">
        <v>2.0785149999999999E-2</v>
      </c>
      <c r="W96" s="30">
        <v>2.7270699999999998E-2</v>
      </c>
      <c r="X96" s="30">
        <v>3.0206559999999998</v>
      </c>
      <c r="Y96" s="30">
        <v>3.5433850000000003E-5</v>
      </c>
      <c r="Z96" s="30">
        <v>2.3170489999999998E-3</v>
      </c>
      <c r="AA96" s="30">
        <v>0</v>
      </c>
      <c r="AB96" s="30">
        <v>3.8649069999999999E-4</v>
      </c>
      <c r="AC96" s="29"/>
      <c r="AD96" s="31">
        <f t="shared" si="21"/>
        <v>0.33444709622248664</v>
      </c>
      <c r="AE96" s="31">
        <f t="shared" si="22"/>
        <v>1.6228738474122548</v>
      </c>
      <c r="AF96" s="31">
        <f t="shared" si="23"/>
        <v>2.1292560232004756</v>
      </c>
      <c r="AG96" s="31">
        <f t="shared" si="24"/>
        <v>235.84836406900655</v>
      </c>
      <c r="AH96" s="31">
        <f t="shared" si="25"/>
        <v>2.7666227320047596E-3</v>
      </c>
      <c r="AI96" s="31">
        <f t="shared" si="26"/>
        <v>0.18091176754907795</v>
      </c>
      <c r="AJ96" s="31">
        <f t="shared" si="27"/>
        <v>0</v>
      </c>
      <c r="AK96" s="31">
        <f t="shared" si="28"/>
        <v>3.0176623661511009E-2</v>
      </c>
    </row>
    <row r="97" spans="1:37" hidden="1">
      <c r="A97" s="19">
        <v>2014</v>
      </c>
      <c r="B97" s="19" t="s">
        <v>26</v>
      </c>
      <c r="C97" s="19" t="s">
        <v>27</v>
      </c>
      <c r="D97" s="19">
        <v>2270002057</v>
      </c>
      <c r="E97" s="28" t="s">
        <v>52</v>
      </c>
      <c r="F97" s="28" t="s">
        <v>29</v>
      </c>
      <c r="G97" s="28">
        <v>175</v>
      </c>
      <c r="H97" s="29" t="str">
        <f t="shared" si="20"/>
        <v>&gt;120 and &lt;=175</v>
      </c>
      <c r="I97" s="29" t="str">
        <f t="shared" si="19"/>
        <v>Rough Terrain Forklifts (&gt;120 and &lt;=175)</v>
      </c>
      <c r="J97" s="29" t="s">
        <v>30</v>
      </c>
      <c r="K97" s="29" t="s">
        <v>31</v>
      </c>
      <c r="L97" s="29" t="s">
        <v>32</v>
      </c>
      <c r="M97" s="29" t="s">
        <v>33</v>
      </c>
      <c r="N97" s="29" t="s">
        <v>34</v>
      </c>
      <c r="O97" s="29" t="s">
        <v>35</v>
      </c>
      <c r="P97" s="29" t="s">
        <v>35</v>
      </c>
      <c r="Q97" s="29" t="s">
        <v>35</v>
      </c>
      <c r="R97" s="30">
        <v>3.9995989999999999</v>
      </c>
      <c r="S97" s="30">
        <v>12.403729999999999</v>
      </c>
      <c r="T97" s="30">
        <v>70.623440000000002</v>
      </c>
      <c r="U97" s="30">
        <v>7.9084990000000003E-4</v>
      </c>
      <c r="V97" s="30">
        <v>4.4926059999999997E-3</v>
      </c>
      <c r="W97" s="30">
        <v>6.0816000000000004E-3</v>
      </c>
      <c r="X97" s="30">
        <v>0.77391540000000003</v>
      </c>
      <c r="Y97" s="30">
        <v>8.7078759999999994E-6</v>
      </c>
      <c r="Z97" s="30">
        <v>3.3405190000000001E-4</v>
      </c>
      <c r="AA97" s="30">
        <v>0</v>
      </c>
      <c r="AB97" s="30">
        <v>7.1357109999999996E-5</v>
      </c>
      <c r="AC97" s="29"/>
      <c r="AD97" s="31">
        <f t="shared" si="21"/>
        <v>0.33052685616342831</v>
      </c>
      <c r="AE97" s="31">
        <f t="shared" si="22"/>
        <v>1.877634349022431</v>
      </c>
      <c r="AF97" s="31">
        <f t="shared" si="23"/>
        <v>2.5417365905255922</v>
      </c>
      <c r="AG97" s="31">
        <f t="shared" si="24"/>
        <v>323.44927159814029</v>
      </c>
      <c r="AH97" s="31">
        <f t="shared" si="25"/>
        <v>3.6393592237173823E-3</v>
      </c>
      <c r="AI97" s="31">
        <f t="shared" si="26"/>
        <v>0.13961324936934297</v>
      </c>
      <c r="AJ97" s="31">
        <f t="shared" si="27"/>
        <v>0</v>
      </c>
      <c r="AK97" s="31">
        <f t="shared" si="28"/>
        <v>2.9822904742363789E-2</v>
      </c>
    </row>
    <row r="98" spans="1:37" hidden="1">
      <c r="A98" s="19">
        <v>2014</v>
      </c>
      <c r="B98" s="19" t="s">
        <v>26</v>
      </c>
      <c r="C98" s="19" t="s">
        <v>27</v>
      </c>
      <c r="D98" s="19">
        <v>2270002057</v>
      </c>
      <c r="E98" s="28" t="s">
        <v>52</v>
      </c>
      <c r="F98" s="28" t="s">
        <v>29</v>
      </c>
      <c r="G98" s="28">
        <v>250</v>
      </c>
      <c r="H98" s="29" t="str">
        <f t="shared" si="20"/>
        <v>&gt;175 and &lt;=250</v>
      </c>
      <c r="I98" s="29" t="str">
        <f t="shared" si="19"/>
        <v>Rough Terrain Forklifts (&gt;175 and &lt;=250)</v>
      </c>
      <c r="J98" s="29" t="s">
        <v>30</v>
      </c>
      <c r="K98" s="29" t="s">
        <v>31</v>
      </c>
      <c r="L98" s="29" t="s">
        <v>36</v>
      </c>
      <c r="M98" s="29" t="s">
        <v>33</v>
      </c>
      <c r="N98" s="29" t="s">
        <v>34</v>
      </c>
      <c r="O98" s="29" t="s">
        <v>35</v>
      </c>
      <c r="P98" s="29" t="s">
        <v>35</v>
      </c>
      <c r="Q98" s="29" t="s">
        <v>35</v>
      </c>
      <c r="R98" s="30">
        <v>0.22317880000000001</v>
      </c>
      <c r="S98" s="30">
        <v>0.69213190000000002</v>
      </c>
      <c r="T98" s="30">
        <v>5.3519490000000003</v>
      </c>
      <c r="U98" s="30">
        <v>4.2672590000000001E-5</v>
      </c>
      <c r="V98" s="30">
        <v>1.2845080000000001E-4</v>
      </c>
      <c r="W98" s="30">
        <v>4.0504709999999999E-4</v>
      </c>
      <c r="X98" s="30">
        <v>5.9053790000000002E-2</v>
      </c>
      <c r="Y98" s="30">
        <v>6.6445630000000003E-7</v>
      </c>
      <c r="Z98" s="30">
        <v>1.304259E-5</v>
      </c>
      <c r="AA98" s="30">
        <v>0</v>
      </c>
      <c r="AB98" s="30">
        <v>3.8502790000000003E-6</v>
      </c>
      <c r="AC98" s="29"/>
      <c r="AD98" s="31">
        <f t="shared" si="21"/>
        <v>0.22372945762505672</v>
      </c>
      <c r="AE98" s="31">
        <f t="shared" si="22"/>
        <v>0.67345871941460866</v>
      </c>
      <c r="AF98" s="31">
        <f t="shared" si="23"/>
        <v>2.1236341172542397</v>
      </c>
      <c r="AG98" s="31">
        <f t="shared" si="24"/>
        <v>309.61496378363728</v>
      </c>
      <c r="AH98" s="31">
        <f t="shared" si="25"/>
        <v>3.483698730603228E-3</v>
      </c>
      <c r="AI98" s="31">
        <f t="shared" si="26"/>
        <v>6.838140330188508E-2</v>
      </c>
      <c r="AJ98" s="31">
        <f t="shared" si="27"/>
        <v>0</v>
      </c>
      <c r="AK98" s="31">
        <f t="shared" si="28"/>
        <v>2.0186748270380261E-2</v>
      </c>
    </row>
    <row r="99" spans="1:37" hidden="1">
      <c r="A99" s="19">
        <v>2014</v>
      </c>
      <c r="B99" s="19" t="s">
        <v>26</v>
      </c>
      <c r="C99" s="19" t="s">
        <v>27</v>
      </c>
      <c r="D99" s="19">
        <v>2270002057</v>
      </c>
      <c r="E99" s="28" t="s">
        <v>52</v>
      </c>
      <c r="F99" s="28" t="s">
        <v>29</v>
      </c>
      <c r="G99" s="28">
        <v>500</v>
      </c>
      <c r="H99" s="29" t="str">
        <f t="shared" si="20"/>
        <v>&gt;250 and &lt;=500</v>
      </c>
      <c r="I99" s="29" t="str">
        <f t="shared" si="19"/>
        <v>Rough Terrain Forklifts (&gt;250 and &lt;=500)</v>
      </c>
      <c r="J99" s="29" t="s">
        <v>30</v>
      </c>
      <c r="K99" s="29" t="s">
        <v>31</v>
      </c>
      <c r="L99" s="29" t="s">
        <v>36</v>
      </c>
      <c r="M99" s="29" t="s">
        <v>33</v>
      </c>
      <c r="N99" s="29" t="s">
        <v>34</v>
      </c>
      <c r="O99" s="29" t="s">
        <v>35</v>
      </c>
      <c r="P99" s="29" t="s">
        <v>35</v>
      </c>
      <c r="Q99" s="29" t="s">
        <v>35</v>
      </c>
      <c r="R99" s="30">
        <v>0.14682819999999999</v>
      </c>
      <c r="S99" s="30">
        <v>0.45534989999999997</v>
      </c>
      <c r="T99" s="30">
        <v>5.2881099999999996</v>
      </c>
      <c r="U99" s="30">
        <v>3.9779700000000001E-5</v>
      </c>
      <c r="V99" s="30">
        <v>1.250096E-4</v>
      </c>
      <c r="W99" s="30">
        <v>3.4980640000000001E-4</v>
      </c>
      <c r="X99" s="30">
        <v>5.8362339999999999E-2</v>
      </c>
      <c r="Y99" s="30">
        <v>5.7284550000000003E-7</v>
      </c>
      <c r="Z99" s="30">
        <v>1.205698E-5</v>
      </c>
      <c r="AA99" s="30">
        <v>0</v>
      </c>
      <c r="AB99" s="30">
        <v>3.589259E-6</v>
      </c>
      <c r="AC99" s="29"/>
      <c r="AD99" s="31">
        <f t="shared" si="21"/>
        <v>0.15850730982921046</v>
      </c>
      <c r="AE99" s="31">
        <f t="shared" si="22"/>
        <v>0.4981167630431016</v>
      </c>
      <c r="AF99" s="31">
        <f t="shared" si="23"/>
        <v>1.393848405720524</v>
      </c>
      <c r="AG99" s="31">
        <f t="shared" si="24"/>
        <v>232.55221906494324</v>
      </c>
      <c r="AH99" s="31">
        <f t="shared" si="25"/>
        <v>2.2825762676131037E-3</v>
      </c>
      <c r="AI99" s="31">
        <f t="shared" si="26"/>
        <v>4.8042581127172759E-2</v>
      </c>
      <c r="AJ99" s="31">
        <f t="shared" si="27"/>
        <v>0</v>
      </c>
      <c r="AK99" s="31">
        <f t="shared" si="28"/>
        <v>1.4301862215408419E-2</v>
      </c>
    </row>
    <row r="100" spans="1:37" hidden="1">
      <c r="A100" s="19">
        <v>2014</v>
      </c>
      <c r="B100" s="19" t="s">
        <v>26</v>
      </c>
      <c r="C100" s="19" t="s">
        <v>27</v>
      </c>
      <c r="D100" s="19">
        <v>2270002060</v>
      </c>
      <c r="E100" s="28" t="s">
        <v>53</v>
      </c>
      <c r="F100" s="28" t="s">
        <v>29</v>
      </c>
      <c r="G100" s="28">
        <v>25</v>
      </c>
      <c r="H100" s="29" t="str">
        <f t="shared" si="20"/>
        <v>&lt;=25</v>
      </c>
      <c r="I100" s="29" t="str">
        <f t="shared" si="19"/>
        <v>Rubber Tired Loaders (&lt;=25)</v>
      </c>
      <c r="J100" s="29" t="s">
        <v>30</v>
      </c>
      <c r="K100" s="29" t="s">
        <v>31</v>
      </c>
      <c r="L100" s="29" t="s">
        <v>32</v>
      </c>
      <c r="M100" s="29" t="s">
        <v>33</v>
      </c>
      <c r="N100" s="29" t="s">
        <v>34</v>
      </c>
      <c r="O100" s="29" t="s">
        <v>35</v>
      </c>
      <c r="P100" s="29" t="s">
        <v>35</v>
      </c>
      <c r="Q100" s="29" t="s">
        <v>35</v>
      </c>
      <c r="R100" s="30">
        <v>8.2223779999999996E-2</v>
      </c>
      <c r="S100" s="30">
        <v>0.21577080000000001</v>
      </c>
      <c r="T100" s="30">
        <v>0.16621</v>
      </c>
      <c r="U100" s="30">
        <v>2.2013699999999998E-6</v>
      </c>
      <c r="V100" s="30">
        <v>7.5135719999999996E-6</v>
      </c>
      <c r="W100" s="30">
        <v>1.3910899999999999E-5</v>
      </c>
      <c r="X100" s="30">
        <v>1.824771E-3</v>
      </c>
      <c r="Y100" s="30">
        <v>2.315288E-8</v>
      </c>
      <c r="Z100" s="30">
        <v>5.2842850000000004E-7</v>
      </c>
      <c r="AA100" s="30">
        <v>0</v>
      </c>
      <c r="AB100" s="30">
        <v>1.9862609999999999E-7</v>
      </c>
      <c r="AC100" s="29"/>
      <c r="AD100" s="31">
        <f t="shared" si="21"/>
        <v>0.37022300774710937</v>
      </c>
      <c r="AE100" s="31">
        <f t="shared" si="22"/>
        <v>1.2636209382177757</v>
      </c>
      <c r="AF100" s="31">
        <f t="shared" si="23"/>
        <v>2.3395136839646513</v>
      </c>
      <c r="AG100" s="31">
        <f t="shared" si="24"/>
        <v>306.88716938529217</v>
      </c>
      <c r="AH100" s="31">
        <f t="shared" si="25"/>
        <v>3.8938156110094602E-3</v>
      </c>
      <c r="AI100" s="31">
        <f t="shared" si="26"/>
        <v>8.8870289251372303E-2</v>
      </c>
      <c r="AJ100" s="31">
        <f t="shared" si="27"/>
        <v>0</v>
      </c>
      <c r="AK100" s="31">
        <f t="shared" si="28"/>
        <v>3.3404630824930892E-2</v>
      </c>
    </row>
    <row r="101" spans="1:37" hidden="1">
      <c r="A101" s="19">
        <v>2014</v>
      </c>
      <c r="B101" s="19" t="s">
        <v>26</v>
      </c>
      <c r="C101" s="19" t="s">
        <v>27</v>
      </c>
      <c r="D101" s="19">
        <v>2270002060</v>
      </c>
      <c r="E101" s="28" t="s">
        <v>53</v>
      </c>
      <c r="F101" s="28" t="s">
        <v>29</v>
      </c>
      <c r="G101" s="28">
        <v>50</v>
      </c>
      <c r="H101" s="29" t="str">
        <f t="shared" si="20"/>
        <v>&gt;25 and &lt;=50</v>
      </c>
      <c r="I101" s="29" t="str">
        <f t="shared" si="19"/>
        <v>Rubber Tired Loaders (&gt;25 and &lt;=50)</v>
      </c>
      <c r="J101" s="29" t="s">
        <v>30</v>
      </c>
      <c r="K101" s="29" t="s">
        <v>31</v>
      </c>
      <c r="L101" s="29" t="s">
        <v>32</v>
      </c>
      <c r="M101" s="29" t="s">
        <v>33</v>
      </c>
      <c r="N101" s="29" t="s">
        <v>34</v>
      </c>
      <c r="O101" s="29" t="s">
        <v>35</v>
      </c>
      <c r="P101" s="29" t="s">
        <v>35</v>
      </c>
      <c r="Q101" s="29" t="s">
        <v>35</v>
      </c>
      <c r="R101" s="30">
        <v>1.597491</v>
      </c>
      <c r="S101" s="30">
        <v>4.2662750000000003</v>
      </c>
      <c r="T101" s="30">
        <v>6.1735090000000001</v>
      </c>
      <c r="U101" s="30">
        <v>2.3506380000000001E-4</v>
      </c>
      <c r="V101" s="30">
        <v>7.5589400000000001E-4</v>
      </c>
      <c r="W101" s="30">
        <v>6.402132E-4</v>
      </c>
      <c r="X101" s="30">
        <v>6.6386860000000006E-2</v>
      </c>
      <c r="Y101" s="30">
        <v>8.5821650000000003E-7</v>
      </c>
      <c r="Z101" s="30">
        <v>5.7195319999999999E-5</v>
      </c>
      <c r="AA101" s="30">
        <v>0</v>
      </c>
      <c r="AB101" s="30">
        <v>2.1209419999999999E-5</v>
      </c>
      <c r="AC101" s="29"/>
      <c r="AD101" s="31">
        <f t="shared" si="21"/>
        <v>0.99970057888907771</v>
      </c>
      <c r="AE101" s="31">
        <f t="shared" si="22"/>
        <v>3.2147343375661439</v>
      </c>
      <c r="AF101" s="31">
        <f t="shared" si="23"/>
        <v>2.7227565735448365</v>
      </c>
      <c r="AG101" s="31">
        <f t="shared" si="24"/>
        <v>282.33603971614582</v>
      </c>
      <c r="AH101" s="31">
        <f t="shared" si="25"/>
        <v>3.6499007157297643E-3</v>
      </c>
      <c r="AI101" s="31">
        <f t="shared" si="26"/>
        <v>0.24324542747009978</v>
      </c>
      <c r="AJ101" s="31">
        <f t="shared" si="27"/>
        <v>0</v>
      </c>
      <c r="AK101" s="31">
        <f t="shared" si="28"/>
        <v>9.0201338751018142E-2</v>
      </c>
    </row>
    <row r="102" spans="1:37" hidden="1">
      <c r="A102" s="19">
        <v>2014</v>
      </c>
      <c r="B102" s="19" t="s">
        <v>26</v>
      </c>
      <c r="C102" s="19" t="s">
        <v>27</v>
      </c>
      <c r="D102" s="19">
        <v>2270002060</v>
      </c>
      <c r="E102" s="28" t="s">
        <v>53</v>
      </c>
      <c r="F102" s="28" t="s">
        <v>29</v>
      </c>
      <c r="G102" s="28">
        <v>120</v>
      </c>
      <c r="H102" s="29" t="str">
        <f t="shared" si="20"/>
        <v>&gt;50 and &lt;=120</v>
      </c>
      <c r="I102" s="29" t="str">
        <f t="shared" si="19"/>
        <v>Rubber Tired Loaders (&gt;50 and &lt;=120)</v>
      </c>
      <c r="J102" s="29" t="s">
        <v>30</v>
      </c>
      <c r="K102" s="29" t="s">
        <v>31</v>
      </c>
      <c r="L102" s="29" t="s">
        <v>32</v>
      </c>
      <c r="M102" s="29" t="s">
        <v>33</v>
      </c>
      <c r="N102" s="29" t="s">
        <v>34</v>
      </c>
      <c r="O102" s="29" t="s">
        <v>35</v>
      </c>
      <c r="P102" s="29" t="s">
        <v>35</v>
      </c>
      <c r="Q102" s="29" t="s">
        <v>35</v>
      </c>
      <c r="R102" s="30">
        <v>43.431780000000003</v>
      </c>
      <c r="S102" s="30">
        <v>115.9893</v>
      </c>
      <c r="T102" s="30">
        <v>312.75740000000002</v>
      </c>
      <c r="U102" s="30">
        <v>5.2739800000000002E-3</v>
      </c>
      <c r="V102" s="30">
        <v>2.3899199999999999E-2</v>
      </c>
      <c r="W102" s="30">
        <v>3.2900699999999998E-2</v>
      </c>
      <c r="X102" s="30">
        <v>3.4136009999999999</v>
      </c>
      <c r="Y102" s="30">
        <v>4.0043290000000003E-5</v>
      </c>
      <c r="Z102" s="30">
        <v>2.7906770000000001E-3</v>
      </c>
      <c r="AA102" s="30">
        <v>0</v>
      </c>
      <c r="AB102" s="30">
        <v>4.7586260000000001E-4</v>
      </c>
      <c r="AC102" s="29"/>
      <c r="AD102" s="31">
        <f t="shared" si="21"/>
        <v>0.34374971484438649</v>
      </c>
      <c r="AE102" s="31">
        <f t="shared" si="22"/>
        <v>1.5577122372494705</v>
      </c>
      <c r="AF102" s="31">
        <f t="shared" si="23"/>
        <v>2.1444158383575038</v>
      </c>
      <c r="AG102" s="31">
        <f t="shared" si="24"/>
        <v>222.49313997066972</v>
      </c>
      <c r="AH102" s="31">
        <f t="shared" si="25"/>
        <v>2.6099586116995273E-3</v>
      </c>
      <c r="AI102" s="31">
        <f t="shared" si="26"/>
        <v>0.1818919341697898</v>
      </c>
      <c r="AJ102" s="31">
        <f t="shared" si="27"/>
        <v>0</v>
      </c>
      <c r="AK102" s="31">
        <f t="shared" si="28"/>
        <v>3.1015975232198144E-2</v>
      </c>
    </row>
    <row r="103" spans="1:37">
      <c r="A103" s="19">
        <v>2014</v>
      </c>
      <c r="B103" s="19" t="s">
        <v>26</v>
      </c>
      <c r="C103" s="19" t="s">
        <v>27</v>
      </c>
      <c r="D103" s="19">
        <v>2270002060</v>
      </c>
      <c r="E103" s="28" t="s">
        <v>53</v>
      </c>
      <c r="F103" s="28" t="s">
        <v>29</v>
      </c>
      <c r="G103" s="28">
        <v>175</v>
      </c>
      <c r="H103" s="29" t="str">
        <f t="shared" si="20"/>
        <v>&gt;120 and &lt;=175</v>
      </c>
      <c r="I103" s="29" t="str">
        <f t="shared" si="19"/>
        <v>Rubber Tired Loaders (&gt;120 and &lt;=175)</v>
      </c>
      <c r="J103" s="29" t="s">
        <v>30</v>
      </c>
      <c r="K103" s="29" t="s">
        <v>31</v>
      </c>
      <c r="L103" s="29" t="s">
        <v>32</v>
      </c>
      <c r="M103" s="29" t="s">
        <v>33</v>
      </c>
      <c r="N103" s="29" t="s">
        <v>34</v>
      </c>
      <c r="O103" s="29" t="s">
        <v>35</v>
      </c>
      <c r="P103" s="29" t="s">
        <v>35</v>
      </c>
      <c r="Q103" s="29" t="s">
        <v>35</v>
      </c>
      <c r="R103" s="30">
        <v>24.479189999999999</v>
      </c>
      <c r="S103" s="30">
        <v>65.374380000000002</v>
      </c>
      <c r="T103" s="30">
        <v>316.99470000000002</v>
      </c>
      <c r="U103" s="30">
        <v>3.8486670000000001E-3</v>
      </c>
      <c r="V103" s="30">
        <v>2.045785E-2</v>
      </c>
      <c r="W103" s="30">
        <v>2.9295600000000002E-2</v>
      </c>
      <c r="X103" s="30">
        <v>3.4720240000000002</v>
      </c>
      <c r="Y103" s="30">
        <v>3.9066239999999998E-5</v>
      </c>
      <c r="Z103" s="30">
        <v>1.6127030000000001E-3</v>
      </c>
      <c r="AA103" s="30">
        <v>0</v>
      </c>
      <c r="AB103" s="30">
        <v>3.4725899999999999E-4</v>
      </c>
      <c r="AC103" s="29"/>
      <c r="AD103" s="31">
        <f t="shared" si="21"/>
        <v>0.30518820565487587</v>
      </c>
      <c r="AE103" s="31">
        <f t="shared" si="22"/>
        <v>1.622248568934803</v>
      </c>
      <c r="AF103" s="31">
        <f t="shared" si="23"/>
        <v>2.3230566836733288</v>
      </c>
      <c r="AG103" s="31">
        <f t="shared" si="24"/>
        <v>275.32150080811476</v>
      </c>
      <c r="AH103" s="31">
        <f t="shared" si="25"/>
        <v>3.0978402878925966E-3</v>
      </c>
      <c r="AI103" s="31">
        <f t="shared" si="26"/>
        <v>0.12788270193920004</v>
      </c>
      <c r="AJ103" s="31">
        <f t="shared" si="27"/>
        <v>0</v>
      </c>
      <c r="AK103" s="31">
        <f t="shared" si="28"/>
        <v>2.7536638297755173E-2</v>
      </c>
    </row>
    <row r="104" spans="1:37" hidden="1">
      <c r="A104" s="19">
        <v>2014</v>
      </c>
      <c r="B104" s="19" t="s">
        <v>26</v>
      </c>
      <c r="C104" s="19" t="s">
        <v>27</v>
      </c>
      <c r="D104" s="19">
        <v>2270002060</v>
      </c>
      <c r="E104" s="28" t="s">
        <v>53</v>
      </c>
      <c r="F104" s="28" t="s">
        <v>29</v>
      </c>
      <c r="G104" s="28">
        <v>250</v>
      </c>
      <c r="H104" s="29" t="str">
        <f t="shared" si="20"/>
        <v>&gt;175 and &lt;=250</v>
      </c>
      <c r="I104" s="29" t="str">
        <f t="shared" si="19"/>
        <v>Rubber Tired Loaders (&gt;175 and &lt;=250)</v>
      </c>
      <c r="J104" s="29" t="s">
        <v>30</v>
      </c>
      <c r="K104" s="29" t="s">
        <v>31</v>
      </c>
      <c r="L104" s="29" t="s">
        <v>36</v>
      </c>
      <c r="M104" s="29" t="s">
        <v>33</v>
      </c>
      <c r="N104" s="29" t="s">
        <v>34</v>
      </c>
      <c r="O104" s="29" t="s">
        <v>35</v>
      </c>
      <c r="P104" s="29" t="s">
        <v>35</v>
      </c>
      <c r="Q104" s="29" t="s">
        <v>35</v>
      </c>
      <c r="R104" s="30">
        <v>24.344110000000001</v>
      </c>
      <c r="S104" s="30">
        <v>65.01361</v>
      </c>
      <c r="T104" s="30">
        <v>438.7756</v>
      </c>
      <c r="U104" s="30">
        <v>3.860268E-3</v>
      </c>
      <c r="V104" s="30">
        <v>1.152281E-2</v>
      </c>
      <c r="W104" s="30">
        <v>3.5848699999999997E-2</v>
      </c>
      <c r="X104" s="30">
        <v>4.8384090000000004</v>
      </c>
      <c r="Y104" s="30">
        <v>5.4440410000000002E-5</v>
      </c>
      <c r="Z104" s="30">
        <v>1.2208989999999999E-3</v>
      </c>
      <c r="AA104" s="30">
        <v>0</v>
      </c>
      <c r="AB104" s="30">
        <v>3.4830579999999998E-4</v>
      </c>
      <c r="AC104" s="29"/>
      <c r="AD104" s="31">
        <f t="shared" si="21"/>
        <v>0.21546473912769956</v>
      </c>
      <c r="AE104" s="31">
        <f t="shared" si="22"/>
        <v>0.64315722397202679</v>
      </c>
      <c r="AF104" s="31">
        <f t="shared" si="23"/>
        <v>2.0009312290149706</v>
      </c>
      <c r="AG104" s="31">
        <f t="shared" si="24"/>
        <v>270.06066236284994</v>
      </c>
      <c r="AH104" s="31">
        <f t="shared" si="25"/>
        <v>3.038646212816055E-3</v>
      </c>
      <c r="AI104" s="31">
        <f t="shared" si="26"/>
        <v>6.814570504852753E-2</v>
      </c>
      <c r="AJ104" s="31">
        <f t="shared" si="27"/>
        <v>0</v>
      </c>
      <c r="AK104" s="31">
        <f t="shared" si="28"/>
        <v>1.9441038377041361E-2</v>
      </c>
    </row>
    <row r="105" spans="1:37" hidden="1">
      <c r="A105" s="19">
        <v>2014</v>
      </c>
      <c r="B105" s="19" t="s">
        <v>26</v>
      </c>
      <c r="C105" s="19" t="s">
        <v>27</v>
      </c>
      <c r="D105" s="19">
        <v>2270002060</v>
      </c>
      <c r="E105" s="28" t="s">
        <v>53</v>
      </c>
      <c r="F105" s="28" t="s">
        <v>29</v>
      </c>
      <c r="G105" s="28">
        <v>500</v>
      </c>
      <c r="H105" s="29" t="str">
        <f t="shared" si="20"/>
        <v>&gt;250 and &lt;=500</v>
      </c>
      <c r="I105" s="29" t="str">
        <f t="shared" si="19"/>
        <v>Rubber Tired Loaders (&gt;250 and &lt;=500)</v>
      </c>
      <c r="J105" s="29" t="s">
        <v>30</v>
      </c>
      <c r="K105" s="29" t="s">
        <v>31</v>
      </c>
      <c r="L105" s="29" t="s">
        <v>36</v>
      </c>
      <c r="M105" s="29" t="s">
        <v>33</v>
      </c>
      <c r="N105" s="29" t="s">
        <v>34</v>
      </c>
      <c r="O105" s="29" t="s">
        <v>35</v>
      </c>
      <c r="P105" s="29" t="s">
        <v>35</v>
      </c>
      <c r="Q105" s="29" t="s">
        <v>35</v>
      </c>
      <c r="R105" s="30">
        <v>10.13114</v>
      </c>
      <c r="S105" s="30">
        <v>27.056339999999999</v>
      </c>
      <c r="T105" s="30">
        <v>290.52449999999999</v>
      </c>
      <c r="U105" s="30">
        <v>2.394251E-3</v>
      </c>
      <c r="V105" s="30">
        <v>8.2026549999999997E-3</v>
      </c>
      <c r="W105" s="30">
        <v>2.103412E-2</v>
      </c>
      <c r="X105" s="30">
        <v>3.203411</v>
      </c>
      <c r="Y105" s="30">
        <v>3.1442519999999997E-5</v>
      </c>
      <c r="Z105" s="30">
        <v>7.4883440000000001E-4</v>
      </c>
      <c r="AA105" s="30">
        <v>0</v>
      </c>
      <c r="AB105" s="30">
        <v>2.160295E-4</v>
      </c>
      <c r="AC105" s="29"/>
      <c r="AD105" s="31">
        <f t="shared" si="21"/>
        <v>0.16055863484861591</v>
      </c>
      <c r="AE105" s="31">
        <f t="shared" si="22"/>
        <v>0.55007060201047142</v>
      </c>
      <c r="AF105" s="31">
        <f t="shared" si="23"/>
        <v>1.4105495173404832</v>
      </c>
      <c r="AG105" s="31">
        <f t="shared" si="24"/>
        <v>214.82095946458392</v>
      </c>
      <c r="AH105" s="31">
        <f t="shared" si="25"/>
        <v>2.1085375290227724E-3</v>
      </c>
      <c r="AI105" s="31">
        <f t="shared" si="26"/>
        <v>5.0216885778342532E-2</v>
      </c>
      <c r="AJ105" s="31">
        <f t="shared" si="27"/>
        <v>0</v>
      </c>
      <c r="AK105" s="31">
        <f t="shared" si="28"/>
        <v>1.4486952958160638E-2</v>
      </c>
    </row>
    <row r="106" spans="1:37" hidden="1">
      <c r="A106" s="19">
        <v>2014</v>
      </c>
      <c r="B106" s="19" t="s">
        <v>26</v>
      </c>
      <c r="C106" s="19" t="s">
        <v>27</v>
      </c>
      <c r="D106" s="19">
        <v>2270002060</v>
      </c>
      <c r="E106" s="28" t="s">
        <v>53</v>
      </c>
      <c r="F106" s="28" t="s">
        <v>29</v>
      </c>
      <c r="G106" s="28">
        <v>750</v>
      </c>
      <c r="H106" s="29" t="str">
        <f t="shared" si="20"/>
        <v>&gt;500 and &lt;=750</v>
      </c>
      <c r="I106" s="29" t="str">
        <f t="shared" si="19"/>
        <v>Rubber Tired Loaders (&gt;500 and &lt;=750)</v>
      </c>
      <c r="J106" s="29" t="s">
        <v>30</v>
      </c>
      <c r="K106" s="29" t="s">
        <v>31</v>
      </c>
      <c r="L106" s="29" t="s">
        <v>36</v>
      </c>
      <c r="M106" s="29" t="s">
        <v>33</v>
      </c>
      <c r="N106" s="29" t="s">
        <v>34</v>
      </c>
      <c r="O106" s="29" t="s">
        <v>35</v>
      </c>
      <c r="P106" s="29" t="s">
        <v>35</v>
      </c>
      <c r="Q106" s="29" t="s">
        <v>35</v>
      </c>
      <c r="R106" s="30">
        <v>28.764710000000001</v>
      </c>
      <c r="S106" s="30">
        <v>76.819310000000002</v>
      </c>
      <c r="T106" s="30">
        <v>1689.8330000000001</v>
      </c>
      <c r="U106" s="30">
        <v>1.401379E-2</v>
      </c>
      <c r="V106" s="30">
        <v>4.770974E-2</v>
      </c>
      <c r="W106" s="30">
        <v>0.12606239999999999</v>
      </c>
      <c r="X106" s="30">
        <v>18.632239999999999</v>
      </c>
      <c r="Y106" s="30">
        <v>1.8734209999999999E-4</v>
      </c>
      <c r="Z106" s="30">
        <v>4.4307239999999996E-3</v>
      </c>
      <c r="AA106" s="30">
        <v>0</v>
      </c>
      <c r="AB106" s="30">
        <v>1.264442E-3</v>
      </c>
      <c r="AC106" s="29"/>
      <c r="AD106" s="31">
        <f t="shared" si="21"/>
        <v>0.22066171102031509</v>
      </c>
      <c r="AE106" s="31">
        <f t="shared" si="22"/>
        <v>0.75123951912611564</v>
      </c>
      <c r="AF106" s="31">
        <f t="shared" si="23"/>
        <v>1.9849837109966229</v>
      </c>
      <c r="AG106" s="31">
        <f t="shared" si="24"/>
        <v>293.38401378507569</v>
      </c>
      <c r="AH106" s="31">
        <f t="shared" si="25"/>
        <v>2.9498963757940552E-3</v>
      </c>
      <c r="AI106" s="31">
        <f t="shared" si="26"/>
        <v>6.9766361483850861E-2</v>
      </c>
      <c r="AJ106" s="31">
        <f t="shared" si="27"/>
        <v>0</v>
      </c>
      <c r="AK106" s="31">
        <f t="shared" si="28"/>
        <v>1.9909955494263099E-2</v>
      </c>
    </row>
    <row r="107" spans="1:37" hidden="1">
      <c r="A107" s="19">
        <v>2014</v>
      </c>
      <c r="B107" s="19" t="s">
        <v>26</v>
      </c>
      <c r="C107" s="19" t="s">
        <v>27</v>
      </c>
      <c r="D107" s="19">
        <v>2270002060</v>
      </c>
      <c r="E107" s="28" t="s">
        <v>53</v>
      </c>
      <c r="F107" s="28" t="s">
        <v>29</v>
      </c>
      <c r="G107" s="28">
        <v>1000</v>
      </c>
      <c r="H107" s="29" t="str">
        <f t="shared" si="20"/>
        <v>&gt;750 and &lt;=1000</v>
      </c>
      <c r="I107" s="29" t="str">
        <f t="shared" si="19"/>
        <v>Rubber Tired Loaders (&gt;750 and &lt;=1000)</v>
      </c>
      <c r="J107" s="29" t="s">
        <v>30</v>
      </c>
      <c r="K107" s="29" t="s">
        <v>31</v>
      </c>
      <c r="L107" s="29" t="s">
        <v>36</v>
      </c>
      <c r="M107" s="29" t="s">
        <v>33</v>
      </c>
      <c r="N107" s="29" t="s">
        <v>34</v>
      </c>
      <c r="O107" s="29" t="s">
        <v>35</v>
      </c>
      <c r="P107" s="29" t="s">
        <v>35</v>
      </c>
      <c r="Q107" s="29" t="s">
        <v>35</v>
      </c>
      <c r="R107" s="30">
        <v>3.0904229999999999</v>
      </c>
      <c r="S107" s="30">
        <v>8.2450620000000008</v>
      </c>
      <c r="T107" s="30">
        <v>222.03870000000001</v>
      </c>
      <c r="U107" s="30">
        <v>2.0300280000000001E-3</v>
      </c>
      <c r="V107" s="30">
        <v>7.1321209999999999E-3</v>
      </c>
      <c r="W107" s="30">
        <v>2.3177570000000002E-2</v>
      </c>
      <c r="X107" s="30">
        <v>2.4460709999999999</v>
      </c>
      <c r="Y107" s="30">
        <v>2.4594570000000001E-5</v>
      </c>
      <c r="Z107" s="30">
        <v>6.9498819999999997E-4</v>
      </c>
      <c r="AA107" s="30">
        <v>0</v>
      </c>
      <c r="AB107" s="30">
        <v>1.8316599999999999E-4</v>
      </c>
      <c r="AC107" s="29"/>
      <c r="AD107" s="31">
        <f t="shared" si="21"/>
        <v>0.22336295368063941</v>
      </c>
      <c r="AE107" s="31">
        <f t="shared" si="22"/>
        <v>0.78474366489906311</v>
      </c>
      <c r="AF107" s="31">
        <f t="shared" si="23"/>
        <v>2.5502162996469888</v>
      </c>
      <c r="AG107" s="31">
        <f t="shared" si="24"/>
        <v>269.13995446001496</v>
      </c>
      <c r="AH107" s="31">
        <f t="shared" si="25"/>
        <v>2.7061280926692849E-3</v>
      </c>
      <c r="AI107" s="31">
        <f t="shared" si="26"/>
        <v>7.6469199993887238E-2</v>
      </c>
      <c r="AJ107" s="31">
        <f t="shared" si="27"/>
        <v>0</v>
      </c>
      <c r="AK107" s="31">
        <f t="shared" si="28"/>
        <v>2.0153662301144612E-2</v>
      </c>
    </row>
    <row r="108" spans="1:37" hidden="1">
      <c r="A108" s="19">
        <v>2014</v>
      </c>
      <c r="B108" s="19" t="s">
        <v>26</v>
      </c>
      <c r="C108" s="19" t="s">
        <v>27</v>
      </c>
      <c r="D108" s="19">
        <v>2270002063</v>
      </c>
      <c r="E108" s="28" t="s">
        <v>54</v>
      </c>
      <c r="F108" s="28" t="s">
        <v>29</v>
      </c>
      <c r="G108" s="28">
        <v>175</v>
      </c>
      <c r="H108" s="29" t="str">
        <f t="shared" si="20"/>
        <v>&lt;=175</v>
      </c>
      <c r="I108" s="29" t="str">
        <f t="shared" si="19"/>
        <v>Rubber Tired Dozers (&lt;=175)</v>
      </c>
      <c r="J108" s="29" t="s">
        <v>30</v>
      </c>
      <c r="K108" s="29" t="s">
        <v>31</v>
      </c>
      <c r="L108" s="29" t="s">
        <v>32</v>
      </c>
      <c r="M108" s="29" t="s">
        <v>33</v>
      </c>
      <c r="N108" s="29" t="s">
        <v>34</v>
      </c>
      <c r="O108" s="29" t="s">
        <v>35</v>
      </c>
      <c r="P108" s="29" t="s">
        <v>35</v>
      </c>
      <c r="Q108" s="29" t="s">
        <v>35</v>
      </c>
      <c r="R108" s="30">
        <v>5.8731279999999997E-2</v>
      </c>
      <c r="S108" s="30">
        <v>0.26210670000000003</v>
      </c>
      <c r="T108" s="30">
        <v>1.552216</v>
      </c>
      <c r="U108" s="30">
        <v>2.6747279999999999E-5</v>
      </c>
      <c r="V108" s="30">
        <v>1.0982279999999999E-4</v>
      </c>
      <c r="W108" s="30">
        <v>1.9503810000000001E-4</v>
      </c>
      <c r="X108" s="30">
        <v>1.695313E-2</v>
      </c>
      <c r="Y108" s="30">
        <v>1.9075189999999999E-7</v>
      </c>
      <c r="Z108" s="30">
        <v>1.107806E-5</v>
      </c>
      <c r="AA108" s="30">
        <v>0</v>
      </c>
      <c r="AB108" s="30">
        <v>2.4133639999999999E-6</v>
      </c>
      <c r="AC108" s="29"/>
      <c r="AD108" s="31">
        <f t="shared" si="21"/>
        <v>0.52901318249399965</v>
      </c>
      <c r="AE108" s="31">
        <f t="shared" si="22"/>
        <v>2.1720978334395875</v>
      </c>
      <c r="AF108" s="31">
        <f t="shared" si="23"/>
        <v>3.8575034915170043</v>
      </c>
      <c r="AG108" s="31">
        <f t="shared" si="24"/>
        <v>335.30247765509233</v>
      </c>
      <c r="AH108" s="31">
        <f t="shared" si="25"/>
        <v>3.772730149973274E-3</v>
      </c>
      <c r="AI108" s="31">
        <f t="shared" si="26"/>
        <v>0.21910413980260712</v>
      </c>
      <c r="AJ108" s="31">
        <f t="shared" si="27"/>
        <v>0</v>
      </c>
      <c r="AK108" s="31">
        <f t="shared" si="28"/>
        <v>4.7732007522127438E-2</v>
      </c>
    </row>
    <row r="109" spans="1:37" hidden="1">
      <c r="A109" s="19">
        <v>2014</v>
      </c>
      <c r="B109" s="19" t="s">
        <v>26</v>
      </c>
      <c r="C109" s="19" t="s">
        <v>27</v>
      </c>
      <c r="D109" s="19">
        <v>2270002063</v>
      </c>
      <c r="E109" s="28" t="s">
        <v>54</v>
      </c>
      <c r="F109" s="28" t="s">
        <v>29</v>
      </c>
      <c r="G109" s="28">
        <v>250</v>
      </c>
      <c r="H109" s="29" t="str">
        <f t="shared" si="20"/>
        <v>&gt;175 and &lt;=250</v>
      </c>
      <c r="I109" s="29" t="str">
        <f t="shared" si="19"/>
        <v>Rubber Tired Dozers (&gt;175 and &lt;=250)</v>
      </c>
      <c r="J109" s="29" t="s">
        <v>30</v>
      </c>
      <c r="K109" s="29" t="s">
        <v>31</v>
      </c>
      <c r="L109" s="29" t="s">
        <v>36</v>
      </c>
      <c r="M109" s="29" t="s">
        <v>33</v>
      </c>
      <c r="N109" s="29" t="s">
        <v>34</v>
      </c>
      <c r="O109" s="29" t="s">
        <v>35</v>
      </c>
      <c r="P109" s="29" t="s">
        <v>35</v>
      </c>
      <c r="Q109" s="29" t="s">
        <v>35</v>
      </c>
      <c r="R109" s="30">
        <v>1.4389160000000001</v>
      </c>
      <c r="S109" s="30">
        <v>6.4216179999999996</v>
      </c>
      <c r="T109" s="30">
        <v>53.579500000000003</v>
      </c>
      <c r="U109" s="30">
        <v>7.4274219999999997E-4</v>
      </c>
      <c r="V109" s="30">
        <v>2.092745E-3</v>
      </c>
      <c r="W109" s="30">
        <v>6.2758019999999996E-3</v>
      </c>
      <c r="X109" s="30">
        <v>0.58861289999999999</v>
      </c>
      <c r="Y109" s="30">
        <v>6.6229050000000001E-6</v>
      </c>
      <c r="Z109" s="30">
        <v>2.6226930000000003E-4</v>
      </c>
      <c r="AA109" s="30">
        <v>0</v>
      </c>
      <c r="AB109" s="30">
        <v>6.7016419999999999E-5</v>
      </c>
      <c r="AC109" s="29"/>
      <c r="AD109" s="31">
        <f t="shared" si="21"/>
        <v>0.41971710172732174</v>
      </c>
      <c r="AE109" s="31">
        <f t="shared" si="22"/>
        <v>1.1825918414953989</v>
      </c>
      <c r="AF109" s="31">
        <f t="shared" si="23"/>
        <v>3.5464006575289906</v>
      </c>
      <c r="AG109" s="31">
        <f t="shared" si="24"/>
        <v>332.61998635234926</v>
      </c>
      <c r="AH109" s="31">
        <f t="shared" si="25"/>
        <v>3.742545517967591E-3</v>
      </c>
      <c r="AI109" s="31">
        <f t="shared" si="26"/>
        <v>0.14820608074787386</v>
      </c>
      <c r="AJ109" s="31">
        <f t="shared" si="27"/>
        <v>0</v>
      </c>
      <c r="AK109" s="31">
        <f t="shared" si="28"/>
        <v>3.7870391059698659E-2</v>
      </c>
    </row>
    <row r="110" spans="1:37">
      <c r="A110" s="19">
        <v>2014</v>
      </c>
      <c r="B110" s="19" t="s">
        <v>26</v>
      </c>
      <c r="C110" s="19" t="s">
        <v>27</v>
      </c>
      <c r="D110" s="19">
        <v>2270002063</v>
      </c>
      <c r="E110" s="28" t="s">
        <v>54</v>
      </c>
      <c r="F110" s="28" t="s">
        <v>29</v>
      </c>
      <c r="G110" s="28">
        <v>500</v>
      </c>
      <c r="H110" s="29" t="str">
        <f t="shared" si="20"/>
        <v>&gt;250 and &lt;=500</v>
      </c>
      <c r="I110" s="29" t="str">
        <f t="shared" si="19"/>
        <v>Rubber Tired Dozers (&gt;250 and &lt;=500)</v>
      </c>
      <c r="J110" s="29" t="s">
        <v>30</v>
      </c>
      <c r="K110" s="29" t="s">
        <v>31</v>
      </c>
      <c r="L110" s="29" t="s">
        <v>36</v>
      </c>
      <c r="M110" s="29" t="s">
        <v>33</v>
      </c>
      <c r="N110" s="29" t="s">
        <v>34</v>
      </c>
      <c r="O110" s="29" t="s">
        <v>35</v>
      </c>
      <c r="P110" s="29" t="s">
        <v>35</v>
      </c>
      <c r="Q110" s="29" t="s">
        <v>35</v>
      </c>
      <c r="R110" s="30">
        <v>2.2141690000000001</v>
      </c>
      <c r="S110" s="30">
        <v>9.8814220000000006</v>
      </c>
      <c r="T110" s="30">
        <v>119.2278</v>
      </c>
      <c r="U110" s="30">
        <v>1.511058E-3</v>
      </c>
      <c r="V110" s="30">
        <v>6.5147699999999996E-3</v>
      </c>
      <c r="W110" s="30">
        <v>1.262447E-2</v>
      </c>
      <c r="X110" s="30">
        <v>1.3074840000000001</v>
      </c>
      <c r="Y110" s="30">
        <v>1.283338E-5</v>
      </c>
      <c r="Z110" s="30">
        <v>5.1996919999999997E-4</v>
      </c>
      <c r="AA110" s="30">
        <v>0</v>
      </c>
      <c r="AB110" s="30">
        <v>1.3634040000000001E-4</v>
      </c>
      <c r="AC110" s="29"/>
      <c r="AD110" s="31">
        <f t="shared" si="21"/>
        <v>0.27745638585215771</v>
      </c>
      <c r="AE110" s="31">
        <f t="shared" si="22"/>
        <v>1.1962244591922095</v>
      </c>
      <c r="AF110" s="31">
        <f t="shared" si="23"/>
        <v>2.3180710598130512</v>
      </c>
      <c r="AG110" s="31">
        <f t="shared" si="24"/>
        <v>240.07667819469711</v>
      </c>
      <c r="AH110" s="31">
        <f t="shared" si="25"/>
        <v>2.3564305493682992E-3</v>
      </c>
      <c r="AI110" s="31">
        <f t="shared" si="26"/>
        <v>9.5475339124267741E-2</v>
      </c>
      <c r="AJ110" s="31">
        <f t="shared" si="27"/>
        <v>0</v>
      </c>
      <c r="AK110" s="31">
        <f t="shared" si="28"/>
        <v>2.503445574533706E-2</v>
      </c>
    </row>
    <row r="111" spans="1:37" hidden="1">
      <c r="A111" s="19">
        <v>2014</v>
      </c>
      <c r="B111" s="19" t="s">
        <v>26</v>
      </c>
      <c r="C111" s="19" t="s">
        <v>27</v>
      </c>
      <c r="D111" s="19">
        <v>2270002063</v>
      </c>
      <c r="E111" s="28" t="s">
        <v>54</v>
      </c>
      <c r="F111" s="28" t="s">
        <v>29</v>
      </c>
      <c r="G111" s="28">
        <v>750</v>
      </c>
      <c r="H111" s="29" t="str">
        <f t="shared" si="20"/>
        <v>&gt;500 and &lt;=750</v>
      </c>
      <c r="I111" s="29" t="str">
        <f t="shared" si="19"/>
        <v>Rubber Tired Dozers (&gt;500 and &lt;=750)</v>
      </c>
      <c r="J111" s="29" t="s">
        <v>30</v>
      </c>
      <c r="K111" s="29" t="s">
        <v>31</v>
      </c>
      <c r="L111" s="29" t="s">
        <v>36</v>
      </c>
      <c r="M111" s="29" t="s">
        <v>33</v>
      </c>
      <c r="N111" s="29" t="s">
        <v>34</v>
      </c>
      <c r="O111" s="29" t="s">
        <v>35</v>
      </c>
      <c r="P111" s="29" t="s">
        <v>35</v>
      </c>
      <c r="Q111" s="29" t="s">
        <v>35</v>
      </c>
      <c r="R111" s="30">
        <v>31.61741</v>
      </c>
      <c r="S111" s="30">
        <v>141.1026</v>
      </c>
      <c r="T111" s="30">
        <v>2563.3440000000001</v>
      </c>
      <c r="U111" s="30">
        <v>3.2611620000000001E-2</v>
      </c>
      <c r="V111" s="30">
        <v>0.14006199999999999</v>
      </c>
      <c r="W111" s="30">
        <v>0.2766865</v>
      </c>
      <c r="X111" s="30">
        <v>28.1098</v>
      </c>
      <c r="Y111" s="30">
        <v>2.8263620000000002E-4</v>
      </c>
      <c r="Z111" s="30">
        <v>1.128785E-2</v>
      </c>
      <c r="AA111" s="30">
        <v>0</v>
      </c>
      <c r="AB111" s="30">
        <v>2.9424949999999998E-3</v>
      </c>
      <c r="AC111" s="29"/>
      <c r="AD111" s="31">
        <f t="shared" si="21"/>
        <v>0.27956264131206654</v>
      </c>
      <c r="AE111" s="31">
        <f t="shared" si="22"/>
        <v>1.2006794715334799</v>
      </c>
      <c r="AF111" s="31">
        <f t="shared" si="23"/>
        <v>2.3718910239782969</v>
      </c>
      <c r="AG111" s="31">
        <f t="shared" si="24"/>
        <v>240.97085439956459</v>
      </c>
      <c r="AH111" s="31">
        <f t="shared" si="25"/>
        <v>2.4228947412733718E-3</v>
      </c>
      <c r="AI111" s="31">
        <f t="shared" si="26"/>
        <v>9.6764931050172018E-2</v>
      </c>
      <c r="AJ111" s="31">
        <f t="shared" si="27"/>
        <v>0</v>
      </c>
      <c r="AK111" s="31">
        <f t="shared" si="28"/>
        <v>2.5224495877467883E-2</v>
      </c>
    </row>
    <row r="112" spans="1:37" hidden="1">
      <c r="A112" s="19">
        <v>2014</v>
      </c>
      <c r="B112" s="19" t="s">
        <v>26</v>
      </c>
      <c r="C112" s="19" t="s">
        <v>27</v>
      </c>
      <c r="D112" s="19">
        <v>2270002063</v>
      </c>
      <c r="E112" s="28" t="s">
        <v>54</v>
      </c>
      <c r="F112" s="28" t="s">
        <v>29</v>
      </c>
      <c r="G112" s="28">
        <v>1000</v>
      </c>
      <c r="H112" s="29" t="str">
        <f t="shared" si="20"/>
        <v>&gt;750 and &lt;=1000</v>
      </c>
      <c r="I112" s="29" t="str">
        <f t="shared" si="19"/>
        <v>Rubber Tired Dozers (&gt;750 and &lt;=1000)</v>
      </c>
      <c r="J112" s="29" t="s">
        <v>30</v>
      </c>
      <c r="K112" s="29" t="s">
        <v>31</v>
      </c>
      <c r="L112" s="29" t="s">
        <v>36</v>
      </c>
      <c r="M112" s="29" t="s">
        <v>33</v>
      </c>
      <c r="N112" s="29" t="s">
        <v>34</v>
      </c>
      <c r="O112" s="29" t="s">
        <v>35</v>
      </c>
      <c r="P112" s="29" t="s">
        <v>35</v>
      </c>
      <c r="Q112" s="29" t="s">
        <v>35</v>
      </c>
      <c r="R112" s="30">
        <v>2.1395240000000002</v>
      </c>
      <c r="S112" s="30">
        <v>9.5387489999999993</v>
      </c>
      <c r="T112" s="30">
        <v>257.4228</v>
      </c>
      <c r="U112" s="30">
        <v>3.4235720000000002E-3</v>
      </c>
      <c r="V112" s="30">
        <v>1.5252079999999999E-2</v>
      </c>
      <c r="W112" s="30">
        <v>3.3991359999999998E-2</v>
      </c>
      <c r="X112" s="30">
        <v>2.82043</v>
      </c>
      <c r="Y112" s="30">
        <v>2.8358639999999999E-5</v>
      </c>
      <c r="Z112" s="30">
        <v>1.1697890000000001E-3</v>
      </c>
      <c r="AA112" s="30">
        <v>0</v>
      </c>
      <c r="AB112" s="30">
        <v>3.0890330000000001E-4</v>
      </c>
      <c r="AC112" s="29"/>
      <c r="AD112" s="31">
        <f t="shared" si="21"/>
        <v>0.32560501575206569</v>
      </c>
      <c r="AE112" s="31">
        <f t="shared" si="22"/>
        <v>1.4505766926040302</v>
      </c>
      <c r="AF112" s="31">
        <f t="shared" si="23"/>
        <v>3.2328098571416444</v>
      </c>
      <c r="AG112" s="31">
        <f t="shared" si="24"/>
        <v>268.24210344564057</v>
      </c>
      <c r="AH112" s="31">
        <f t="shared" si="25"/>
        <v>2.6970998196933372E-3</v>
      </c>
      <c r="AI112" s="31">
        <f t="shared" si="26"/>
        <v>0.11125490153897544</v>
      </c>
      <c r="AJ112" s="31">
        <f t="shared" si="27"/>
        <v>0</v>
      </c>
      <c r="AK112" s="31">
        <f t="shared" si="28"/>
        <v>2.9378807824799673E-2</v>
      </c>
    </row>
    <row r="113" spans="1:37" hidden="1">
      <c r="A113" s="19">
        <v>2014</v>
      </c>
      <c r="B113" s="19" t="s">
        <v>26</v>
      </c>
      <c r="C113" s="19" t="s">
        <v>27</v>
      </c>
      <c r="D113" s="19">
        <v>2270002066</v>
      </c>
      <c r="E113" s="28" t="s">
        <v>55</v>
      </c>
      <c r="F113" s="28" t="s">
        <v>29</v>
      </c>
      <c r="G113" s="28">
        <v>25</v>
      </c>
      <c r="H113" s="29" t="str">
        <f t="shared" si="20"/>
        <v>&lt;=25</v>
      </c>
      <c r="I113" s="29" t="str">
        <f t="shared" si="19"/>
        <v>Tractors/Loaders/Backhoes (&lt;=25)</v>
      </c>
      <c r="J113" s="29" t="s">
        <v>30</v>
      </c>
      <c r="K113" s="29" t="s">
        <v>31</v>
      </c>
      <c r="L113" s="29" t="s">
        <v>32</v>
      </c>
      <c r="M113" s="29" t="s">
        <v>33</v>
      </c>
      <c r="N113" s="29" t="s">
        <v>34</v>
      </c>
      <c r="O113" s="29" t="s">
        <v>35</v>
      </c>
      <c r="P113" s="29" t="s">
        <v>35</v>
      </c>
      <c r="Q113" s="29" t="s">
        <v>35</v>
      </c>
      <c r="R113" s="30">
        <v>1.6562220000000001</v>
      </c>
      <c r="S113" s="30">
        <v>4.2781180000000001</v>
      </c>
      <c r="T113" s="30">
        <v>3.0881370000000001</v>
      </c>
      <c r="U113" s="30">
        <v>4.126899E-5</v>
      </c>
      <c r="V113" s="30">
        <v>1.3975270000000001E-4</v>
      </c>
      <c r="W113" s="30">
        <v>2.6240649999999998E-4</v>
      </c>
      <c r="X113" s="30">
        <v>3.3901979999999998E-2</v>
      </c>
      <c r="Y113" s="30">
        <v>4.3015179999999999E-7</v>
      </c>
      <c r="Z113" s="30">
        <v>1.118981E-5</v>
      </c>
      <c r="AA113" s="30">
        <v>0</v>
      </c>
      <c r="AB113" s="30">
        <v>3.7236350000000001E-6</v>
      </c>
      <c r="AC113" s="29"/>
      <c r="AD113" s="31">
        <f t="shared" si="21"/>
        <v>0.35005324984490849</v>
      </c>
      <c r="AE113" s="31">
        <f t="shared" si="22"/>
        <v>1.1854151703155453</v>
      </c>
      <c r="AF113" s="31">
        <f t="shared" si="23"/>
        <v>2.2257934615174237</v>
      </c>
      <c r="AG113" s="31">
        <f t="shared" si="24"/>
        <v>287.56454362408886</v>
      </c>
      <c r="AH113" s="31">
        <f t="shared" si="25"/>
        <v>3.6486484286782179E-3</v>
      </c>
      <c r="AI113" s="31">
        <f t="shared" si="26"/>
        <v>9.4914592182824317E-2</v>
      </c>
      <c r="AJ113" s="31">
        <f t="shared" si="27"/>
        <v>0</v>
      </c>
      <c r="AK113" s="31">
        <f t="shared" si="28"/>
        <v>3.1584745180006722E-2</v>
      </c>
    </row>
    <row r="114" spans="1:37" hidden="1">
      <c r="A114" s="19">
        <v>2014</v>
      </c>
      <c r="B114" s="19" t="s">
        <v>26</v>
      </c>
      <c r="C114" s="19" t="s">
        <v>27</v>
      </c>
      <c r="D114" s="19">
        <v>2270002066</v>
      </c>
      <c r="E114" s="28" t="s">
        <v>55</v>
      </c>
      <c r="F114" s="28" t="s">
        <v>29</v>
      </c>
      <c r="G114" s="28">
        <v>50</v>
      </c>
      <c r="H114" s="29" t="str">
        <f t="shared" si="20"/>
        <v>&gt;25 and &lt;=50</v>
      </c>
      <c r="I114" s="29" t="str">
        <f t="shared" si="19"/>
        <v>Tractors/Loaders/Backhoes (&gt;25 and &lt;=50)</v>
      </c>
      <c r="J114" s="29" t="s">
        <v>30</v>
      </c>
      <c r="K114" s="29" t="s">
        <v>31</v>
      </c>
      <c r="L114" s="29" t="s">
        <v>32</v>
      </c>
      <c r="M114" s="29" t="s">
        <v>33</v>
      </c>
      <c r="N114" s="29" t="s">
        <v>34</v>
      </c>
      <c r="O114" s="29" t="s">
        <v>35</v>
      </c>
      <c r="P114" s="29" t="s">
        <v>35</v>
      </c>
      <c r="Q114" s="29" t="s">
        <v>35</v>
      </c>
      <c r="R114" s="30">
        <v>9.8962230000000009</v>
      </c>
      <c r="S114" s="30">
        <v>26.14376</v>
      </c>
      <c r="T114" s="30">
        <v>36.659489999999998</v>
      </c>
      <c r="U114" s="30">
        <v>1.047245E-3</v>
      </c>
      <c r="V114" s="30">
        <v>4.0674969999999998E-3</v>
      </c>
      <c r="W114" s="30">
        <v>3.6165220000000001E-3</v>
      </c>
      <c r="X114" s="30">
        <v>0.39633750000000001</v>
      </c>
      <c r="Y114" s="30">
        <v>5.1236539999999998E-6</v>
      </c>
      <c r="Z114" s="30">
        <v>2.7823209999999998E-4</v>
      </c>
      <c r="AA114" s="30">
        <v>0</v>
      </c>
      <c r="AB114" s="30">
        <v>9.4491230000000003E-5</v>
      </c>
      <c r="AC114" s="29"/>
      <c r="AD114" s="31">
        <f t="shared" si="21"/>
        <v>0.72679726558077351</v>
      </c>
      <c r="AE114" s="31">
        <f t="shared" si="22"/>
        <v>2.8228787889729712</v>
      </c>
      <c r="AF114" s="31">
        <f t="shared" si="23"/>
        <v>2.5098981618558311</v>
      </c>
      <c r="AG114" s="31">
        <f t="shared" si="24"/>
        <v>275.06172027282997</v>
      </c>
      <c r="AH114" s="31">
        <f t="shared" si="25"/>
        <v>3.5558610611480523E-3</v>
      </c>
      <c r="AI114" s="31">
        <f t="shared" si="26"/>
        <v>0.19309553110952671</v>
      </c>
      <c r="AJ114" s="31">
        <f t="shared" si="27"/>
        <v>0</v>
      </c>
      <c r="AK114" s="31">
        <f t="shared" si="28"/>
        <v>6.5577746931581388E-2</v>
      </c>
    </row>
    <row r="115" spans="1:37">
      <c r="A115" s="19">
        <v>2014</v>
      </c>
      <c r="B115" s="19" t="s">
        <v>26</v>
      </c>
      <c r="C115" s="19" t="s">
        <v>27</v>
      </c>
      <c r="D115" s="19">
        <v>2270002066</v>
      </c>
      <c r="E115" s="28" t="s">
        <v>55</v>
      </c>
      <c r="F115" s="28" t="s">
        <v>29</v>
      </c>
      <c r="G115" s="28">
        <v>120</v>
      </c>
      <c r="H115" s="29" t="str">
        <f t="shared" si="20"/>
        <v>&gt;50 and &lt;=120</v>
      </c>
      <c r="I115" s="29" t="str">
        <f t="shared" si="19"/>
        <v>Tractors/Loaders/Backhoes (&gt;50 and &lt;=120)</v>
      </c>
      <c r="J115" s="29" t="s">
        <v>30</v>
      </c>
      <c r="K115" s="29" t="s">
        <v>31</v>
      </c>
      <c r="L115" s="29" t="s">
        <v>32</v>
      </c>
      <c r="M115" s="29" t="s">
        <v>33</v>
      </c>
      <c r="N115" s="29" t="s">
        <v>34</v>
      </c>
      <c r="O115" s="29" t="s">
        <v>35</v>
      </c>
      <c r="P115" s="29" t="s">
        <v>35</v>
      </c>
      <c r="Q115" s="29" t="s">
        <v>35</v>
      </c>
      <c r="R115" s="30">
        <v>132.36859999999999</v>
      </c>
      <c r="S115" s="30">
        <v>349.69009999999997</v>
      </c>
      <c r="T115" s="30">
        <v>826.5874</v>
      </c>
      <c r="U115" s="30">
        <v>1.119561E-2</v>
      </c>
      <c r="V115" s="30">
        <v>6.1266510000000003E-2</v>
      </c>
      <c r="W115" s="30">
        <v>7.4640040000000005E-2</v>
      </c>
      <c r="X115" s="30">
        <v>9.03627</v>
      </c>
      <c r="Y115" s="30">
        <v>1.0600009999999999E-4</v>
      </c>
      <c r="Z115" s="30">
        <v>5.9482099999999998E-3</v>
      </c>
      <c r="AA115" s="30">
        <v>0</v>
      </c>
      <c r="AB115" s="30">
        <v>1.010162E-3</v>
      </c>
      <c r="AC115" s="29"/>
      <c r="AD115" s="31">
        <f t="shared" si="21"/>
        <v>0.24203948467514527</v>
      </c>
      <c r="AE115" s="31">
        <f t="shared" si="22"/>
        <v>1.3245293921675225</v>
      </c>
      <c r="AF115" s="31">
        <f t="shared" si="23"/>
        <v>1.6136536390363927</v>
      </c>
      <c r="AG115" s="31">
        <f t="shared" si="24"/>
        <v>195.3564061436112</v>
      </c>
      <c r="AH115" s="31">
        <f t="shared" si="25"/>
        <v>2.2916312357713305E-3</v>
      </c>
      <c r="AI115" s="31">
        <f t="shared" si="26"/>
        <v>0.12859519786233581</v>
      </c>
      <c r="AJ115" s="31">
        <f t="shared" si="27"/>
        <v>0</v>
      </c>
      <c r="AK115" s="31">
        <f t="shared" si="28"/>
        <v>2.1838835929298542E-2</v>
      </c>
    </row>
    <row r="116" spans="1:37" hidden="1">
      <c r="A116" s="19">
        <v>2014</v>
      </c>
      <c r="B116" s="19" t="s">
        <v>26</v>
      </c>
      <c r="C116" s="19" t="s">
        <v>27</v>
      </c>
      <c r="D116" s="19">
        <v>2270002066</v>
      </c>
      <c r="E116" s="28" t="s">
        <v>55</v>
      </c>
      <c r="F116" s="28" t="s">
        <v>29</v>
      </c>
      <c r="G116" s="28">
        <v>175</v>
      </c>
      <c r="H116" s="29" t="str">
        <f t="shared" si="20"/>
        <v>&gt;120 and &lt;=175</v>
      </c>
      <c r="I116" s="29" t="str">
        <f t="shared" si="19"/>
        <v>Tractors/Loaders/Backhoes (&gt;120 and &lt;=175)</v>
      </c>
      <c r="J116" s="29" t="s">
        <v>30</v>
      </c>
      <c r="K116" s="29" t="s">
        <v>31</v>
      </c>
      <c r="L116" s="29" t="s">
        <v>32</v>
      </c>
      <c r="M116" s="29" t="s">
        <v>33</v>
      </c>
      <c r="N116" s="29" t="s">
        <v>34</v>
      </c>
      <c r="O116" s="29" t="s">
        <v>35</v>
      </c>
      <c r="P116" s="29" t="s">
        <v>35</v>
      </c>
      <c r="Q116" s="29" t="s">
        <v>35</v>
      </c>
      <c r="R116" s="30">
        <v>9.8786009999999997</v>
      </c>
      <c r="S116" s="30">
        <v>26.097200000000001</v>
      </c>
      <c r="T116" s="30">
        <v>120.5622</v>
      </c>
      <c r="U116" s="30">
        <v>1.2158430000000001E-3</v>
      </c>
      <c r="V116" s="30">
        <v>7.6389140000000001E-3</v>
      </c>
      <c r="W116" s="30">
        <v>9.3996470000000006E-3</v>
      </c>
      <c r="X116" s="30">
        <v>1.3217699999999999</v>
      </c>
      <c r="Y116" s="30">
        <v>1.487218E-5</v>
      </c>
      <c r="Z116" s="30">
        <v>5.0078570000000003E-4</v>
      </c>
      <c r="AA116" s="30">
        <v>0</v>
      </c>
      <c r="AB116" s="30">
        <v>1.097035E-4</v>
      </c>
      <c r="AC116" s="29"/>
      <c r="AD116" s="31">
        <f t="shared" si="21"/>
        <v>0.24151748509418638</v>
      </c>
      <c r="AE116" s="31">
        <f t="shared" si="22"/>
        <v>1.5174091540854959</v>
      </c>
      <c r="AF116" s="31">
        <f t="shared" si="23"/>
        <v>1.8671646785095721</v>
      </c>
      <c r="AG116" s="31">
        <f t="shared" si="24"/>
        <v>262.55903621844487</v>
      </c>
      <c r="AH116" s="31">
        <f t="shared" si="25"/>
        <v>2.9542395781922966E-3</v>
      </c>
      <c r="AI116" s="31">
        <f t="shared" si="26"/>
        <v>9.9477072973345806E-2</v>
      </c>
      <c r="AJ116" s="31">
        <f t="shared" si="27"/>
        <v>0</v>
      </c>
      <c r="AK116" s="31">
        <f t="shared" si="28"/>
        <v>2.1791722636911239E-2</v>
      </c>
    </row>
    <row r="117" spans="1:37" hidden="1">
      <c r="A117" s="19">
        <v>2014</v>
      </c>
      <c r="B117" s="19" t="s">
        <v>26</v>
      </c>
      <c r="C117" s="19" t="s">
        <v>27</v>
      </c>
      <c r="D117" s="19">
        <v>2270002066</v>
      </c>
      <c r="E117" s="28" t="s">
        <v>55</v>
      </c>
      <c r="F117" s="28" t="s">
        <v>29</v>
      </c>
      <c r="G117" s="28">
        <v>250</v>
      </c>
      <c r="H117" s="29" t="str">
        <f t="shared" si="20"/>
        <v>&gt;175 and &lt;=250</v>
      </c>
      <c r="I117" s="29" t="str">
        <f t="shared" si="19"/>
        <v>Tractors/Loaders/Backhoes (&gt;175 and &lt;=250)</v>
      </c>
      <c r="J117" s="29" t="s">
        <v>30</v>
      </c>
      <c r="K117" s="29" t="s">
        <v>31</v>
      </c>
      <c r="L117" s="29" t="s">
        <v>36</v>
      </c>
      <c r="M117" s="29" t="s">
        <v>33</v>
      </c>
      <c r="N117" s="29" t="s">
        <v>34</v>
      </c>
      <c r="O117" s="29" t="s">
        <v>35</v>
      </c>
      <c r="P117" s="29" t="s">
        <v>35</v>
      </c>
      <c r="Q117" s="29" t="s">
        <v>35</v>
      </c>
      <c r="R117" s="30">
        <v>3.1949809999999998</v>
      </c>
      <c r="S117" s="30">
        <v>8.4404749999999993</v>
      </c>
      <c r="T117" s="30">
        <v>65.603120000000004</v>
      </c>
      <c r="U117" s="30">
        <v>4.8311859999999998E-4</v>
      </c>
      <c r="V117" s="30">
        <v>1.5210899999999999E-3</v>
      </c>
      <c r="W117" s="30">
        <v>4.3736629999999999E-3</v>
      </c>
      <c r="X117" s="30">
        <v>0.7241204</v>
      </c>
      <c r="Y117" s="30">
        <v>8.1475960000000005E-6</v>
      </c>
      <c r="Z117" s="30">
        <v>1.398029E-4</v>
      </c>
      <c r="AA117" s="30">
        <v>0</v>
      </c>
      <c r="AB117" s="30">
        <v>4.3591000000000003E-5</v>
      </c>
      <c r="AC117" s="29"/>
      <c r="AD117" s="31">
        <f t="shared" si="21"/>
        <v>0.20770641174578447</v>
      </c>
      <c r="AE117" s="31">
        <f t="shared" si="22"/>
        <v>0.65395980581661584</v>
      </c>
      <c r="AF117" s="31">
        <f t="shared" si="23"/>
        <v>1.8803619813339891</v>
      </c>
      <c r="AG117" s="31">
        <f t="shared" si="24"/>
        <v>311.31993252986359</v>
      </c>
      <c r="AH117" s="31">
        <f t="shared" si="25"/>
        <v>3.5028829970825109E-3</v>
      </c>
      <c r="AI117" s="31">
        <f t="shared" si="26"/>
        <v>6.0105238570104177E-2</v>
      </c>
      <c r="AJ117" s="31">
        <f t="shared" si="27"/>
        <v>0</v>
      </c>
      <c r="AK117" s="31">
        <f t="shared" si="28"/>
        <v>1.8741009338929391E-2</v>
      </c>
    </row>
    <row r="118" spans="1:37" hidden="1">
      <c r="A118" s="19">
        <v>2014</v>
      </c>
      <c r="B118" s="19" t="s">
        <v>26</v>
      </c>
      <c r="C118" s="19" t="s">
        <v>27</v>
      </c>
      <c r="D118" s="19">
        <v>2270002066</v>
      </c>
      <c r="E118" s="28" t="s">
        <v>55</v>
      </c>
      <c r="F118" s="28" t="s">
        <v>29</v>
      </c>
      <c r="G118" s="28">
        <v>500</v>
      </c>
      <c r="H118" s="29" t="str">
        <f t="shared" si="20"/>
        <v>&gt;250 and &lt;=500</v>
      </c>
      <c r="I118" s="29" t="str">
        <f t="shared" si="19"/>
        <v>Tractors/Loaders/Backhoes (&gt;250 and &lt;=500)</v>
      </c>
      <c r="J118" s="29" t="s">
        <v>30</v>
      </c>
      <c r="K118" s="29" t="s">
        <v>31</v>
      </c>
      <c r="L118" s="29" t="s">
        <v>36</v>
      </c>
      <c r="M118" s="29" t="s">
        <v>33</v>
      </c>
      <c r="N118" s="29" t="s">
        <v>34</v>
      </c>
      <c r="O118" s="29" t="s">
        <v>35</v>
      </c>
      <c r="P118" s="29" t="s">
        <v>35</v>
      </c>
      <c r="Q118" s="29" t="s">
        <v>35</v>
      </c>
      <c r="R118" s="30">
        <v>5.1566070000000002</v>
      </c>
      <c r="S118" s="30">
        <v>13.622680000000001</v>
      </c>
      <c r="T118" s="30">
        <v>212.58500000000001</v>
      </c>
      <c r="U118" s="30">
        <v>1.4912860000000001E-3</v>
      </c>
      <c r="V118" s="30">
        <v>4.9269029999999998E-3</v>
      </c>
      <c r="W118" s="30">
        <v>1.248488E-2</v>
      </c>
      <c r="X118" s="30">
        <v>2.3468049999999998</v>
      </c>
      <c r="Y118" s="30">
        <v>2.6405589999999999E-5</v>
      </c>
      <c r="Z118" s="30">
        <v>4.277285E-4</v>
      </c>
      <c r="AA118" s="30">
        <v>0</v>
      </c>
      <c r="AB118" s="30">
        <v>1.345563E-4</v>
      </c>
      <c r="AC118" s="29"/>
      <c r="AD118" s="31">
        <f t="shared" si="21"/>
        <v>0.19862386244116431</v>
      </c>
      <c r="AE118" s="31">
        <f t="shared" si="22"/>
        <v>0.65621249293090633</v>
      </c>
      <c r="AF118" s="31">
        <f t="shared" si="23"/>
        <v>1.6628568146649558</v>
      </c>
      <c r="AG118" s="31">
        <f t="shared" si="24"/>
        <v>312.5701397962809</v>
      </c>
      <c r="AH118" s="31">
        <f t="shared" si="25"/>
        <v>3.5169513264643962E-3</v>
      </c>
      <c r="AI118" s="31">
        <f t="shared" si="26"/>
        <v>5.6969009798365666E-2</v>
      </c>
      <c r="AJ118" s="31">
        <f t="shared" si="27"/>
        <v>0</v>
      </c>
      <c r="AK118" s="31">
        <f t="shared" si="28"/>
        <v>1.7921506687377225E-2</v>
      </c>
    </row>
    <row r="119" spans="1:37" hidden="1">
      <c r="A119" s="19">
        <v>2014</v>
      </c>
      <c r="B119" s="19" t="s">
        <v>26</v>
      </c>
      <c r="C119" s="19" t="s">
        <v>27</v>
      </c>
      <c r="D119" s="19">
        <v>2270002066</v>
      </c>
      <c r="E119" s="28" t="s">
        <v>55</v>
      </c>
      <c r="F119" s="28" t="s">
        <v>29</v>
      </c>
      <c r="G119" s="28">
        <v>750</v>
      </c>
      <c r="H119" s="29" t="str">
        <f t="shared" si="20"/>
        <v>&gt;500 and &lt;=750</v>
      </c>
      <c r="I119" s="29" t="str">
        <f t="shared" si="19"/>
        <v>Tractors/Loaders/Backhoes (&gt;500 and &lt;=750)</v>
      </c>
      <c r="J119" s="29" t="s">
        <v>30</v>
      </c>
      <c r="K119" s="29" t="s">
        <v>31</v>
      </c>
      <c r="L119" s="29" t="s">
        <v>36</v>
      </c>
      <c r="M119" s="29" t="s">
        <v>33</v>
      </c>
      <c r="N119" s="29" t="s">
        <v>34</v>
      </c>
      <c r="O119" s="29" t="s">
        <v>35</v>
      </c>
      <c r="P119" s="29" t="s">
        <v>35</v>
      </c>
      <c r="Q119" s="29" t="s">
        <v>35</v>
      </c>
      <c r="R119" s="30">
        <v>143.8235</v>
      </c>
      <c r="S119" s="30">
        <v>379.95190000000002</v>
      </c>
      <c r="T119" s="30">
        <v>8894.0059999999994</v>
      </c>
      <c r="U119" s="30">
        <v>6.2796599999999994E-2</v>
      </c>
      <c r="V119" s="30">
        <v>0.20612530000000001</v>
      </c>
      <c r="W119" s="30">
        <v>0.53971460000000004</v>
      </c>
      <c r="X119" s="30">
        <v>98.182550000000006</v>
      </c>
      <c r="Y119" s="30">
        <v>1.104722E-3</v>
      </c>
      <c r="Z119" s="30">
        <v>1.82381E-2</v>
      </c>
      <c r="AA119" s="30">
        <v>0</v>
      </c>
      <c r="AB119" s="30">
        <v>5.666038E-3</v>
      </c>
      <c r="AC119" s="29"/>
      <c r="AD119" s="31">
        <f t="shared" si="21"/>
        <v>0.19991679831052298</v>
      </c>
      <c r="AE119" s="31">
        <f t="shared" si="22"/>
        <v>0.65621243867973822</v>
      </c>
      <c r="AF119" s="31">
        <f t="shared" si="23"/>
        <v>1.7182142796496085</v>
      </c>
      <c r="AG119" s="31">
        <f t="shared" si="24"/>
        <v>312.57012395516381</v>
      </c>
      <c r="AH119" s="31">
        <f t="shared" si="25"/>
        <v>3.516949727583939E-3</v>
      </c>
      <c r="AI119" s="31">
        <f t="shared" si="26"/>
        <v>5.806210143968224E-2</v>
      </c>
      <c r="AJ119" s="31">
        <f t="shared" si="27"/>
        <v>0</v>
      </c>
      <c r="AK119" s="31">
        <f t="shared" si="28"/>
        <v>1.8038176845016435E-2</v>
      </c>
    </row>
    <row r="120" spans="1:37" hidden="1">
      <c r="A120" s="19">
        <v>2014</v>
      </c>
      <c r="B120" s="19" t="s">
        <v>26</v>
      </c>
      <c r="C120" s="19" t="s">
        <v>27</v>
      </c>
      <c r="D120" s="19">
        <v>2270002069</v>
      </c>
      <c r="E120" s="28" t="s">
        <v>56</v>
      </c>
      <c r="F120" s="28" t="s">
        <v>29</v>
      </c>
      <c r="G120" s="28">
        <v>50</v>
      </c>
      <c r="H120" s="29" t="str">
        <f t="shared" si="20"/>
        <v>&lt;=50</v>
      </c>
      <c r="I120" s="29" t="str">
        <f t="shared" si="19"/>
        <v>Crawler Tractors (&lt;=50)</v>
      </c>
      <c r="J120" s="29" t="s">
        <v>30</v>
      </c>
      <c r="K120" s="29" t="s">
        <v>31</v>
      </c>
      <c r="L120" s="29" t="s">
        <v>32</v>
      </c>
      <c r="M120" s="29" t="s">
        <v>33</v>
      </c>
      <c r="N120" s="29" t="s">
        <v>34</v>
      </c>
      <c r="O120" s="29" t="s">
        <v>35</v>
      </c>
      <c r="P120" s="29" t="s">
        <v>35</v>
      </c>
      <c r="Q120" s="29" t="s">
        <v>35</v>
      </c>
      <c r="R120" s="30">
        <v>8.2223770000000002E-2</v>
      </c>
      <c r="S120" s="30">
        <v>0.23581930000000001</v>
      </c>
      <c r="T120" s="30">
        <v>0.27410390000000001</v>
      </c>
      <c r="U120" s="30">
        <v>1.2989050000000001E-5</v>
      </c>
      <c r="V120" s="30">
        <v>3.7377230000000001E-5</v>
      </c>
      <c r="W120" s="30">
        <v>3.0000789999999998E-5</v>
      </c>
      <c r="X120" s="30">
        <v>2.930911E-3</v>
      </c>
      <c r="Y120" s="30">
        <v>3.7889370000000001E-8</v>
      </c>
      <c r="Z120" s="30">
        <v>2.9769299999999998E-6</v>
      </c>
      <c r="AA120" s="30">
        <v>0</v>
      </c>
      <c r="AB120" s="30">
        <v>1.1719810000000001E-6</v>
      </c>
      <c r="AC120" s="29"/>
      <c r="AD120" s="31">
        <f t="shared" si="21"/>
        <v>0.99938098026751843</v>
      </c>
      <c r="AE120" s="31">
        <f t="shared" si="22"/>
        <v>2.8758140708584921</v>
      </c>
      <c r="AF120" s="31">
        <f t="shared" si="23"/>
        <v>2.3082688048009641</v>
      </c>
      <c r="AG120" s="31">
        <f t="shared" si="24"/>
        <v>225.50507606459695</v>
      </c>
      <c r="AH120" s="31">
        <f t="shared" si="25"/>
        <v>2.9152182594045523E-3</v>
      </c>
      <c r="AI120" s="31">
        <f t="shared" si="26"/>
        <v>0.22904579023006172</v>
      </c>
      <c r="AJ120" s="31">
        <f t="shared" si="27"/>
        <v>0</v>
      </c>
      <c r="AK120" s="31">
        <f t="shared" si="28"/>
        <v>9.0172531527317745E-2</v>
      </c>
    </row>
    <row r="121" spans="1:37" hidden="1">
      <c r="A121" s="19">
        <v>2014</v>
      </c>
      <c r="B121" s="19" t="s">
        <v>26</v>
      </c>
      <c r="C121" s="19" t="s">
        <v>27</v>
      </c>
      <c r="D121" s="19">
        <v>2270002069</v>
      </c>
      <c r="E121" s="28" t="s">
        <v>56</v>
      </c>
      <c r="F121" s="28" t="s">
        <v>29</v>
      </c>
      <c r="G121" s="28">
        <v>120</v>
      </c>
      <c r="H121" s="29" t="str">
        <f t="shared" si="20"/>
        <v>&gt;50 and &lt;=120</v>
      </c>
      <c r="I121" s="29" t="str">
        <f t="shared" si="19"/>
        <v>Crawler Tractors (&gt;50 and &lt;=120)</v>
      </c>
      <c r="J121" s="29" t="s">
        <v>30</v>
      </c>
      <c r="K121" s="29" t="s">
        <v>31</v>
      </c>
      <c r="L121" s="29" t="s">
        <v>32</v>
      </c>
      <c r="M121" s="29" t="s">
        <v>33</v>
      </c>
      <c r="N121" s="29" t="s">
        <v>34</v>
      </c>
      <c r="O121" s="29" t="s">
        <v>35</v>
      </c>
      <c r="P121" s="29" t="s">
        <v>35</v>
      </c>
      <c r="Q121" s="29" t="s">
        <v>35</v>
      </c>
      <c r="R121" s="30">
        <v>46.650260000000003</v>
      </c>
      <c r="S121" s="30">
        <v>133.7937</v>
      </c>
      <c r="T121" s="30">
        <v>403.73</v>
      </c>
      <c r="U121" s="30">
        <v>8.2011970000000003E-3</v>
      </c>
      <c r="V121" s="30">
        <v>3.2207659999999999E-2</v>
      </c>
      <c r="W121" s="30">
        <v>4.8819210000000002E-2</v>
      </c>
      <c r="X121" s="30">
        <v>4.398568</v>
      </c>
      <c r="Y121" s="30">
        <v>5.159747E-5</v>
      </c>
      <c r="Z121" s="30">
        <v>4.2335610000000003E-3</v>
      </c>
      <c r="AA121" s="30">
        <v>0</v>
      </c>
      <c r="AB121" s="30">
        <v>7.3998089999999998E-4</v>
      </c>
      <c r="AC121" s="29"/>
      <c r="AD121" s="31">
        <f t="shared" si="21"/>
        <v>0.46340783848566869</v>
      </c>
      <c r="AE121" s="31">
        <f t="shared" si="22"/>
        <v>1.8198906944048936</v>
      </c>
      <c r="AF121" s="31">
        <f t="shared" si="23"/>
        <v>2.7585247108047688</v>
      </c>
      <c r="AG121" s="31">
        <f t="shared" si="24"/>
        <v>248.54065684707129</v>
      </c>
      <c r="AH121" s="31">
        <f t="shared" si="25"/>
        <v>2.9155100217723253E-3</v>
      </c>
      <c r="AI121" s="31">
        <f t="shared" si="26"/>
        <v>0.23921695236771243</v>
      </c>
      <c r="AJ121" s="31">
        <f t="shared" si="27"/>
        <v>0</v>
      </c>
      <c r="AK121" s="31">
        <f t="shared" si="28"/>
        <v>4.1812548752295516E-2</v>
      </c>
    </row>
    <row r="122" spans="1:37" hidden="1">
      <c r="A122" s="19">
        <v>2014</v>
      </c>
      <c r="B122" s="19" t="s">
        <v>26</v>
      </c>
      <c r="C122" s="19" t="s">
        <v>27</v>
      </c>
      <c r="D122" s="19">
        <v>2270002069</v>
      </c>
      <c r="E122" s="28" t="s">
        <v>56</v>
      </c>
      <c r="F122" s="28" t="s">
        <v>29</v>
      </c>
      <c r="G122" s="28">
        <v>175</v>
      </c>
      <c r="H122" s="29" t="str">
        <f t="shared" si="20"/>
        <v>&gt;120 and &lt;=175</v>
      </c>
      <c r="I122" s="29" t="str">
        <f t="shared" si="19"/>
        <v>Crawler Tractors (&gt;120 and &lt;=175)</v>
      </c>
      <c r="J122" s="29" t="s">
        <v>30</v>
      </c>
      <c r="K122" s="29" t="s">
        <v>31</v>
      </c>
      <c r="L122" s="29" t="s">
        <v>32</v>
      </c>
      <c r="M122" s="29" t="s">
        <v>33</v>
      </c>
      <c r="N122" s="29" t="s">
        <v>34</v>
      </c>
      <c r="O122" s="29" t="s">
        <v>35</v>
      </c>
      <c r="P122" s="29" t="s">
        <v>35</v>
      </c>
      <c r="Q122" s="29" t="s">
        <v>35</v>
      </c>
      <c r="R122" s="30">
        <v>15.786960000000001</v>
      </c>
      <c r="S122" s="30">
        <v>45.277290000000001</v>
      </c>
      <c r="T122" s="30">
        <v>250.56960000000001</v>
      </c>
      <c r="U122" s="30">
        <v>3.6327989999999999E-3</v>
      </c>
      <c r="V122" s="30">
        <v>1.6769860000000001E-2</v>
      </c>
      <c r="W122" s="30">
        <v>2.6960330000000001E-2</v>
      </c>
      <c r="X122" s="30">
        <v>2.7410640000000002</v>
      </c>
      <c r="Y122" s="30">
        <v>3.0841659999999997E-5</v>
      </c>
      <c r="Z122" s="30">
        <v>1.5126320000000001E-3</v>
      </c>
      <c r="AA122" s="30">
        <v>0</v>
      </c>
      <c r="AB122" s="30">
        <v>3.2778160000000001E-4</v>
      </c>
      <c r="AC122" s="29"/>
      <c r="AD122" s="31">
        <f t="shared" si="21"/>
        <v>0.41593545055368819</v>
      </c>
      <c r="AE122" s="31">
        <f t="shared" si="22"/>
        <v>1.9200564839459255</v>
      </c>
      <c r="AF122" s="31">
        <f t="shared" si="23"/>
        <v>3.0868090983360532</v>
      </c>
      <c r="AG122" s="31">
        <f t="shared" si="24"/>
        <v>313.83671098689877</v>
      </c>
      <c r="AH122" s="31">
        <f t="shared" si="25"/>
        <v>3.5311999777371834E-3</v>
      </c>
      <c r="AI122" s="31">
        <f t="shared" si="26"/>
        <v>0.17318802180960921</v>
      </c>
      <c r="AJ122" s="31">
        <f t="shared" si="27"/>
        <v>0</v>
      </c>
      <c r="AK122" s="31">
        <f t="shared" si="28"/>
        <v>3.7529185479077923E-2</v>
      </c>
    </row>
    <row r="123" spans="1:37" hidden="1">
      <c r="A123" s="19">
        <v>2014</v>
      </c>
      <c r="B123" s="19" t="s">
        <v>26</v>
      </c>
      <c r="C123" s="19" t="s">
        <v>27</v>
      </c>
      <c r="D123" s="19">
        <v>2270002069</v>
      </c>
      <c r="E123" s="28" t="s">
        <v>56</v>
      </c>
      <c r="F123" s="28" t="s">
        <v>29</v>
      </c>
      <c r="G123" s="28">
        <v>250</v>
      </c>
      <c r="H123" s="29" t="str">
        <f t="shared" si="20"/>
        <v>&gt;175 and &lt;=250</v>
      </c>
      <c r="I123" s="29" t="str">
        <f t="shared" si="19"/>
        <v>Crawler Tractors (&gt;175 and &lt;=250)</v>
      </c>
      <c r="J123" s="29" t="s">
        <v>30</v>
      </c>
      <c r="K123" s="29" t="s">
        <v>31</v>
      </c>
      <c r="L123" s="29" t="s">
        <v>36</v>
      </c>
      <c r="M123" s="29" t="s">
        <v>33</v>
      </c>
      <c r="N123" s="29" t="s">
        <v>34</v>
      </c>
      <c r="O123" s="29" t="s">
        <v>35</v>
      </c>
      <c r="P123" s="29" t="s">
        <v>35</v>
      </c>
      <c r="Q123" s="29" t="s">
        <v>35</v>
      </c>
      <c r="R123" s="30">
        <v>13.566929999999999</v>
      </c>
      <c r="S123" s="30">
        <v>38.910170000000001</v>
      </c>
      <c r="T123" s="30">
        <v>293.3227</v>
      </c>
      <c r="U123" s="30">
        <v>3.248782E-3</v>
      </c>
      <c r="V123" s="30">
        <v>9.2899929999999999E-3</v>
      </c>
      <c r="W123" s="30">
        <v>2.8725299999999999E-2</v>
      </c>
      <c r="X123" s="30">
        <v>3.229203</v>
      </c>
      <c r="Y123" s="30">
        <v>3.633407E-5</v>
      </c>
      <c r="Z123" s="30">
        <v>1.091687E-3</v>
      </c>
      <c r="AA123" s="30">
        <v>0</v>
      </c>
      <c r="AB123" s="30">
        <v>2.9313229999999998E-4</v>
      </c>
      <c r="AC123" s="29"/>
      <c r="AD123" s="31">
        <f t="shared" si="21"/>
        <v>0.30298454418472093</v>
      </c>
      <c r="AE123" s="31">
        <f t="shared" si="22"/>
        <v>0.86639371142300337</v>
      </c>
      <c r="AF123" s="31">
        <f t="shared" si="23"/>
        <v>2.678949196058511</v>
      </c>
      <c r="AG123" s="31">
        <f t="shared" si="24"/>
        <v>301.15858775225092</v>
      </c>
      <c r="AH123" s="31">
        <f t="shared" si="25"/>
        <v>3.3885504282299465E-3</v>
      </c>
      <c r="AI123" s="31">
        <f t="shared" si="26"/>
        <v>0.10181178302741931</v>
      </c>
      <c r="AJ123" s="31">
        <f t="shared" si="27"/>
        <v>0</v>
      </c>
      <c r="AK123" s="31">
        <f t="shared" si="28"/>
        <v>2.7337801151729742E-2</v>
      </c>
    </row>
    <row r="124" spans="1:37">
      <c r="A124" s="19">
        <v>2014</v>
      </c>
      <c r="B124" s="19" t="s">
        <v>26</v>
      </c>
      <c r="C124" s="19" t="s">
        <v>27</v>
      </c>
      <c r="D124" s="19">
        <v>2270002069</v>
      </c>
      <c r="E124" s="28" t="s">
        <v>56</v>
      </c>
      <c r="F124" s="28" t="s">
        <v>29</v>
      </c>
      <c r="G124" s="28">
        <v>500</v>
      </c>
      <c r="H124" s="29" t="str">
        <f t="shared" si="20"/>
        <v>&gt;250 and &lt;=500</v>
      </c>
      <c r="I124" s="29" t="str">
        <f t="shared" si="19"/>
        <v>Crawler Tractors (&gt;250 and &lt;=500)</v>
      </c>
      <c r="J124" s="29" t="s">
        <v>30</v>
      </c>
      <c r="K124" s="29" t="s">
        <v>31</v>
      </c>
      <c r="L124" s="29" t="s">
        <v>36</v>
      </c>
      <c r="M124" s="29" t="s">
        <v>33</v>
      </c>
      <c r="N124" s="29" t="s">
        <v>34</v>
      </c>
      <c r="O124" s="29" t="s">
        <v>35</v>
      </c>
      <c r="P124" s="29" t="s">
        <v>35</v>
      </c>
      <c r="Q124" s="29" t="s">
        <v>35</v>
      </c>
      <c r="R124" s="30">
        <v>9.2971629999999994</v>
      </c>
      <c r="S124" s="30">
        <v>26.66441</v>
      </c>
      <c r="T124" s="30">
        <v>313.81470000000002</v>
      </c>
      <c r="U124" s="30">
        <v>3.2194900000000002E-3</v>
      </c>
      <c r="V124" s="30">
        <v>1.176727E-2</v>
      </c>
      <c r="W124" s="30">
        <v>2.7538130000000001E-2</v>
      </c>
      <c r="X124" s="30">
        <v>3.452998</v>
      </c>
      <c r="Y124" s="30">
        <v>3.3892310000000001E-5</v>
      </c>
      <c r="Z124" s="30">
        <v>1.0612009999999999E-3</v>
      </c>
      <c r="AA124" s="30">
        <v>0</v>
      </c>
      <c r="AB124" s="30">
        <v>2.9048939999999998E-4</v>
      </c>
      <c r="AC124" s="29"/>
      <c r="AD124" s="31">
        <f t="shared" si="21"/>
        <v>0.2190726386220434</v>
      </c>
      <c r="AE124" s="31">
        <f t="shared" si="22"/>
        <v>0.80071281112164117</v>
      </c>
      <c r="AF124" s="31">
        <f t="shared" si="23"/>
        <v>1.8738529400050481</v>
      </c>
      <c r="AG124" s="31">
        <f t="shared" si="24"/>
        <v>234.961867568043</v>
      </c>
      <c r="AH124" s="31">
        <f t="shared" si="25"/>
        <v>2.3062279369391635E-3</v>
      </c>
      <c r="AI124" s="31">
        <f t="shared" si="26"/>
        <v>7.2210226830445534E-2</v>
      </c>
      <c r="AJ124" s="31">
        <f t="shared" si="27"/>
        <v>0</v>
      </c>
      <c r="AK124" s="31">
        <f t="shared" si="28"/>
        <v>1.9766571522115056E-2</v>
      </c>
    </row>
    <row r="125" spans="1:37" hidden="1">
      <c r="A125" s="19">
        <v>2014</v>
      </c>
      <c r="B125" s="19" t="s">
        <v>26</v>
      </c>
      <c r="C125" s="19" t="s">
        <v>27</v>
      </c>
      <c r="D125" s="19">
        <v>2270002069</v>
      </c>
      <c r="E125" s="28" t="s">
        <v>56</v>
      </c>
      <c r="F125" s="28" t="s">
        <v>29</v>
      </c>
      <c r="G125" s="28">
        <v>750</v>
      </c>
      <c r="H125" s="29" t="str">
        <f t="shared" si="20"/>
        <v>&gt;500 and &lt;=750</v>
      </c>
      <c r="I125" s="29" t="str">
        <f t="shared" si="19"/>
        <v>Crawler Tractors (&gt;500 and &lt;=750)</v>
      </c>
      <c r="J125" s="29" t="s">
        <v>30</v>
      </c>
      <c r="K125" s="29" t="s">
        <v>31</v>
      </c>
      <c r="L125" s="29" t="s">
        <v>36</v>
      </c>
      <c r="M125" s="29" t="s">
        <v>33</v>
      </c>
      <c r="N125" s="29" t="s">
        <v>34</v>
      </c>
      <c r="O125" s="29" t="s">
        <v>35</v>
      </c>
      <c r="P125" s="29" t="s">
        <v>35</v>
      </c>
      <c r="Q125" s="29" t="s">
        <v>35</v>
      </c>
      <c r="R125" s="30">
        <v>19.017990000000001</v>
      </c>
      <c r="S125" s="30">
        <v>54.543950000000002</v>
      </c>
      <c r="T125" s="30">
        <v>1150.7260000000001</v>
      </c>
      <c r="U125" s="30">
        <v>1.186391E-2</v>
      </c>
      <c r="V125" s="30">
        <v>4.3148529999999997E-2</v>
      </c>
      <c r="W125" s="30">
        <v>0.1034554</v>
      </c>
      <c r="X125" s="30">
        <v>12.66155</v>
      </c>
      <c r="Y125" s="30">
        <v>1.273084E-4</v>
      </c>
      <c r="Z125" s="30">
        <v>3.941918E-3</v>
      </c>
      <c r="AA125" s="30">
        <v>0</v>
      </c>
      <c r="AB125" s="30">
        <v>1.070461E-3</v>
      </c>
      <c r="AC125" s="29"/>
      <c r="AD125" s="31">
        <f t="shared" si="21"/>
        <v>0.26310132537155817</v>
      </c>
      <c r="AE125" s="31">
        <f t="shared" si="22"/>
        <v>0.95688819544605774</v>
      </c>
      <c r="AF125" s="31">
        <f t="shared" si="23"/>
        <v>2.294290234572304</v>
      </c>
      <c r="AG125" s="31">
        <f t="shared" si="24"/>
        <v>280.79027793183292</v>
      </c>
      <c r="AH125" s="31">
        <f t="shared" si="25"/>
        <v>2.8232689535686354E-3</v>
      </c>
      <c r="AI125" s="31">
        <f t="shared" si="26"/>
        <v>8.7418384858449008E-2</v>
      </c>
      <c r="AJ125" s="31">
        <f t="shared" si="27"/>
        <v>0</v>
      </c>
      <c r="AK125" s="31">
        <f t="shared" si="28"/>
        <v>2.3739197942209907E-2</v>
      </c>
    </row>
    <row r="126" spans="1:37" hidden="1">
      <c r="A126" s="19">
        <v>2014</v>
      </c>
      <c r="B126" s="19" t="s">
        <v>26</v>
      </c>
      <c r="C126" s="19" t="s">
        <v>27</v>
      </c>
      <c r="D126" s="19">
        <v>2270002069</v>
      </c>
      <c r="E126" s="28" t="s">
        <v>56</v>
      </c>
      <c r="F126" s="28" t="s">
        <v>29</v>
      </c>
      <c r="G126" s="28">
        <v>1000</v>
      </c>
      <c r="H126" s="29" t="str">
        <f t="shared" si="20"/>
        <v>&gt;750 and &lt;=1000</v>
      </c>
      <c r="I126" s="29" t="str">
        <f t="shared" si="19"/>
        <v>Crawler Tractors (&gt;750 and &lt;=1000)</v>
      </c>
      <c r="J126" s="29" t="s">
        <v>30</v>
      </c>
      <c r="K126" s="29" t="s">
        <v>31</v>
      </c>
      <c r="L126" s="29" t="s">
        <v>36</v>
      </c>
      <c r="M126" s="29" t="s">
        <v>33</v>
      </c>
      <c r="N126" s="29" t="s">
        <v>34</v>
      </c>
      <c r="O126" s="29" t="s">
        <v>35</v>
      </c>
      <c r="P126" s="29" t="s">
        <v>35</v>
      </c>
      <c r="Q126" s="29" t="s">
        <v>35</v>
      </c>
      <c r="R126" s="30">
        <v>19.017990000000001</v>
      </c>
      <c r="S126" s="30">
        <v>54.489379999999997</v>
      </c>
      <c r="T126" s="30">
        <v>1629.5329999999999</v>
      </c>
      <c r="U126" s="30">
        <v>1.7941289999999999E-2</v>
      </c>
      <c r="V126" s="30">
        <v>6.8316730000000006E-2</v>
      </c>
      <c r="W126" s="30">
        <v>0.1908195</v>
      </c>
      <c r="X126" s="30">
        <v>17.913789999999999</v>
      </c>
      <c r="Y126" s="30">
        <v>1.8011820000000001E-4</v>
      </c>
      <c r="Z126" s="30">
        <v>6.0624800000000003E-3</v>
      </c>
      <c r="AA126" s="30">
        <v>0</v>
      </c>
      <c r="AB126" s="30">
        <v>1.6188140000000001E-3</v>
      </c>
      <c r="AC126" s="29"/>
      <c r="AD126" s="31">
        <f t="shared" si="21"/>
        <v>0.2987066156377628</v>
      </c>
      <c r="AE126" s="31">
        <f t="shared" si="22"/>
        <v>1.137413151994022</v>
      </c>
      <c r="AF126" s="31">
        <f t="shared" si="23"/>
        <v>3.1769759611872996</v>
      </c>
      <c r="AG126" s="31">
        <f t="shared" si="24"/>
        <v>298.24876495199618</v>
      </c>
      <c r="AH126" s="31">
        <f t="shared" si="25"/>
        <v>2.9988087777838551E-3</v>
      </c>
      <c r="AI126" s="31">
        <f t="shared" si="26"/>
        <v>0.10093493183442352</v>
      </c>
      <c r="AJ126" s="31">
        <f t="shared" si="27"/>
        <v>0</v>
      </c>
      <c r="AK126" s="31">
        <f t="shared" si="28"/>
        <v>2.6951821819224227E-2</v>
      </c>
    </row>
    <row r="127" spans="1:37">
      <c r="A127" s="19">
        <v>2014</v>
      </c>
      <c r="B127" s="19" t="s">
        <v>26</v>
      </c>
      <c r="C127" s="19" t="s">
        <v>27</v>
      </c>
      <c r="D127" s="19">
        <v>2270002072</v>
      </c>
      <c r="E127" s="28" t="s">
        <v>57</v>
      </c>
      <c r="F127" s="28" t="s">
        <v>29</v>
      </c>
      <c r="G127" s="28">
        <v>25</v>
      </c>
      <c r="H127" s="29" t="str">
        <f t="shared" si="20"/>
        <v>&lt;=25</v>
      </c>
      <c r="I127" s="29" t="str">
        <f t="shared" si="19"/>
        <v>Skid Steer Loaders (&lt;=25)</v>
      </c>
      <c r="J127" s="29" t="s">
        <v>30</v>
      </c>
      <c r="K127" s="29" t="s">
        <v>31</v>
      </c>
      <c r="L127" s="29" t="s">
        <v>32</v>
      </c>
      <c r="M127" s="29" t="s">
        <v>33</v>
      </c>
      <c r="N127" s="29" t="s">
        <v>34</v>
      </c>
      <c r="O127" s="29" t="s">
        <v>35</v>
      </c>
      <c r="P127" s="29" t="s">
        <v>35</v>
      </c>
      <c r="Q127" s="29" t="s">
        <v>35</v>
      </c>
      <c r="R127" s="30">
        <v>11.27641</v>
      </c>
      <c r="S127" s="30">
        <v>25.788139999999999</v>
      </c>
      <c r="T127" s="30">
        <v>16.207439999999998</v>
      </c>
      <c r="U127" s="30">
        <v>2.507524E-4</v>
      </c>
      <c r="V127" s="30">
        <v>7.8544949999999997E-4</v>
      </c>
      <c r="W127" s="30">
        <v>1.4747759999999999E-3</v>
      </c>
      <c r="X127" s="30">
        <v>0.1777029</v>
      </c>
      <c r="Y127" s="30">
        <v>2.2547120000000001E-6</v>
      </c>
      <c r="Z127" s="30">
        <v>7.6442389999999998E-5</v>
      </c>
      <c r="AA127" s="30">
        <v>0</v>
      </c>
      <c r="AB127" s="30">
        <v>2.262499E-5</v>
      </c>
      <c r="AC127" s="29"/>
      <c r="AD127" s="31">
        <f t="shared" si="21"/>
        <v>0.35284836716413054</v>
      </c>
      <c r="AE127" s="31">
        <f t="shared" si="22"/>
        <v>1.1052519280568509</v>
      </c>
      <c r="AF127" s="31">
        <f t="shared" si="23"/>
        <v>2.0752435611098745</v>
      </c>
      <c r="AG127" s="31">
        <f t="shared" si="24"/>
        <v>250.05614345198995</v>
      </c>
      <c r="AH127" s="31">
        <f t="shared" si="25"/>
        <v>3.1727371208625371E-3</v>
      </c>
      <c r="AI127" s="31">
        <f t="shared" si="26"/>
        <v>0.10756655766255341</v>
      </c>
      <c r="AJ127" s="31">
        <f t="shared" si="27"/>
        <v>0</v>
      </c>
      <c r="AK127" s="31">
        <f t="shared" si="28"/>
        <v>3.1836946639811951E-2</v>
      </c>
    </row>
    <row r="128" spans="1:37" hidden="1">
      <c r="A128" s="19">
        <v>2014</v>
      </c>
      <c r="B128" s="19" t="s">
        <v>26</v>
      </c>
      <c r="C128" s="19" t="s">
        <v>27</v>
      </c>
      <c r="D128" s="19">
        <v>2270002072</v>
      </c>
      <c r="E128" s="28" t="s">
        <v>57</v>
      </c>
      <c r="F128" s="28" t="s">
        <v>29</v>
      </c>
      <c r="G128" s="28">
        <v>50</v>
      </c>
      <c r="H128" s="29" t="str">
        <f t="shared" si="20"/>
        <v>&gt;25 and &lt;=50</v>
      </c>
      <c r="I128" s="29" t="str">
        <f t="shared" si="19"/>
        <v>Skid Steer Loaders (&gt;25 and &lt;=50)</v>
      </c>
      <c r="J128" s="29" t="s">
        <v>30</v>
      </c>
      <c r="K128" s="29" t="s">
        <v>31</v>
      </c>
      <c r="L128" s="29" t="s">
        <v>32</v>
      </c>
      <c r="M128" s="29" t="s">
        <v>33</v>
      </c>
      <c r="N128" s="29" t="s">
        <v>34</v>
      </c>
      <c r="O128" s="29" t="s">
        <v>35</v>
      </c>
      <c r="P128" s="29" t="s">
        <v>35</v>
      </c>
      <c r="Q128" s="29" t="s">
        <v>35</v>
      </c>
      <c r="R128" s="30">
        <v>102.2805</v>
      </c>
      <c r="S128" s="30">
        <v>238.19759999999999</v>
      </c>
      <c r="T128" s="30">
        <v>279.1191</v>
      </c>
      <c r="U128" s="30">
        <v>5.2747200000000001E-3</v>
      </c>
      <c r="V128" s="30">
        <v>2.6106710000000002E-2</v>
      </c>
      <c r="W128" s="30">
        <v>2.5658460000000001E-2</v>
      </c>
      <c r="X128" s="30">
        <v>3.036572</v>
      </c>
      <c r="Y128" s="30">
        <v>3.9255299999999997E-5</v>
      </c>
      <c r="Z128" s="30">
        <v>1.5932609999999999E-3</v>
      </c>
      <c r="AA128" s="30">
        <v>0</v>
      </c>
      <c r="AB128" s="30">
        <v>4.759295E-4</v>
      </c>
      <c r="AC128" s="29"/>
      <c r="AD128" s="31">
        <f t="shared" si="21"/>
        <v>0.40178624671281327</v>
      </c>
      <c r="AE128" s="31">
        <f t="shared" si="22"/>
        <v>1.9886016745760664</v>
      </c>
      <c r="AF128" s="31">
        <f t="shared" si="23"/>
        <v>1.954457552217151</v>
      </c>
      <c r="AG128" s="31">
        <f t="shared" si="24"/>
        <v>231.30192062388539</v>
      </c>
      <c r="AH128" s="31">
        <f t="shared" si="25"/>
        <v>2.9901567572469243E-3</v>
      </c>
      <c r="AI128" s="31">
        <f t="shared" si="26"/>
        <v>0.12136195991899164</v>
      </c>
      <c r="AJ128" s="31">
        <f t="shared" si="27"/>
        <v>0</v>
      </c>
      <c r="AK128" s="31">
        <f t="shared" si="28"/>
        <v>3.6252526675331749E-2</v>
      </c>
    </row>
    <row r="129" spans="1:37" hidden="1">
      <c r="A129" s="19">
        <v>2014</v>
      </c>
      <c r="B129" s="19" t="s">
        <v>26</v>
      </c>
      <c r="C129" s="19" t="s">
        <v>27</v>
      </c>
      <c r="D129" s="19">
        <v>2270002072</v>
      </c>
      <c r="E129" s="28" t="s">
        <v>57</v>
      </c>
      <c r="F129" s="28" t="s">
        <v>29</v>
      </c>
      <c r="G129" s="28">
        <v>120</v>
      </c>
      <c r="H129" s="29" t="str">
        <f t="shared" si="20"/>
        <v>&gt;50 and &lt;=120</v>
      </c>
      <c r="I129" s="29" t="str">
        <f t="shared" si="19"/>
        <v>Skid Steer Loaders (&gt;50 and &lt;=120)</v>
      </c>
      <c r="J129" s="29" t="s">
        <v>30</v>
      </c>
      <c r="K129" s="29" t="s">
        <v>31</v>
      </c>
      <c r="L129" s="29" t="s">
        <v>32</v>
      </c>
      <c r="M129" s="29" t="s">
        <v>33</v>
      </c>
      <c r="N129" s="29" t="s">
        <v>34</v>
      </c>
      <c r="O129" s="29" t="s">
        <v>35</v>
      </c>
      <c r="P129" s="29" t="s">
        <v>35</v>
      </c>
      <c r="Q129" s="29" t="s">
        <v>35</v>
      </c>
      <c r="R129" s="30">
        <v>53.592289999999998</v>
      </c>
      <c r="S129" s="30">
        <v>124.80929999999999</v>
      </c>
      <c r="T129" s="30">
        <v>243.37860000000001</v>
      </c>
      <c r="U129" s="30">
        <v>2.367311E-3</v>
      </c>
      <c r="V129" s="30">
        <v>1.6997780000000001E-2</v>
      </c>
      <c r="W129" s="30">
        <v>1.8812140000000001E-2</v>
      </c>
      <c r="X129" s="30">
        <v>2.66614</v>
      </c>
      <c r="Y129" s="30">
        <v>3.1275190000000001E-5</v>
      </c>
      <c r="Z129" s="30">
        <v>1.2786169999999999E-3</v>
      </c>
      <c r="AA129" s="30">
        <v>0</v>
      </c>
      <c r="AB129" s="30">
        <v>2.1359870000000001E-4</v>
      </c>
      <c r="AC129" s="29"/>
      <c r="AD129" s="31">
        <f t="shared" si="21"/>
        <v>0.14339373075564082</v>
      </c>
      <c r="AE129" s="31">
        <f t="shared" si="22"/>
        <v>1.0295964868002627</v>
      </c>
      <c r="AF129" s="31">
        <f t="shared" si="23"/>
        <v>1.1394966432789864</v>
      </c>
      <c r="AG129" s="31">
        <f t="shared" si="24"/>
        <v>161.49452324466205</v>
      </c>
      <c r="AH129" s="31">
        <f t="shared" si="25"/>
        <v>1.8944136086012824E-3</v>
      </c>
      <c r="AI129" s="31">
        <f t="shared" si="26"/>
        <v>7.7448912220483557E-2</v>
      </c>
      <c r="AJ129" s="31">
        <f t="shared" si="27"/>
        <v>0</v>
      </c>
      <c r="AK129" s="31">
        <f t="shared" si="28"/>
        <v>1.2938187875422747E-2</v>
      </c>
    </row>
    <row r="130" spans="1:37" hidden="1">
      <c r="A130" s="19">
        <v>2014</v>
      </c>
      <c r="B130" s="19" t="s">
        <v>26</v>
      </c>
      <c r="C130" s="19" t="s">
        <v>27</v>
      </c>
      <c r="D130" s="19">
        <v>2270002075</v>
      </c>
      <c r="E130" s="28" t="s">
        <v>58</v>
      </c>
      <c r="F130" s="28" t="s">
        <v>29</v>
      </c>
      <c r="G130" s="28">
        <v>120</v>
      </c>
      <c r="H130" s="29" t="str">
        <f t="shared" si="20"/>
        <v>&lt;=120</v>
      </c>
      <c r="I130" s="29" t="str">
        <f t="shared" si="19"/>
        <v>Off-Highway Tractors (&lt;=120)</v>
      </c>
      <c r="J130" s="29" t="s">
        <v>30</v>
      </c>
      <c r="K130" s="29" t="s">
        <v>31</v>
      </c>
      <c r="L130" s="29" t="s">
        <v>32</v>
      </c>
      <c r="M130" s="29" t="s">
        <v>33</v>
      </c>
      <c r="N130" s="29" t="s">
        <v>34</v>
      </c>
      <c r="O130" s="29" t="s">
        <v>35</v>
      </c>
      <c r="P130" s="29" t="s">
        <v>35</v>
      </c>
      <c r="Q130" s="29" t="s">
        <v>35</v>
      </c>
      <c r="R130" s="30">
        <v>5.8731290000000004E-3</v>
      </c>
      <c r="S130" s="30">
        <v>1.797325E-2</v>
      </c>
      <c r="T130" s="30">
        <v>7.7374689999999996E-2</v>
      </c>
      <c r="U130" s="30">
        <v>1.812759E-6</v>
      </c>
      <c r="V130" s="30">
        <v>6.3948049999999997E-6</v>
      </c>
      <c r="W130" s="30">
        <v>1.0609670000000001E-5</v>
      </c>
      <c r="X130" s="30">
        <v>8.4162690000000003E-4</v>
      </c>
      <c r="Y130" s="30">
        <v>9.8727179999999996E-9</v>
      </c>
      <c r="Z130" s="30">
        <v>9.1747879999999997E-7</v>
      </c>
      <c r="AA130" s="30">
        <v>0</v>
      </c>
      <c r="AB130" s="30">
        <v>1.635623E-7</v>
      </c>
      <c r="AC130" s="29"/>
      <c r="AD130" s="31">
        <f t="shared" si="21"/>
        <v>0.762491927725926</v>
      </c>
      <c r="AE130" s="31">
        <f t="shared" si="22"/>
        <v>2.6898154646488535</v>
      </c>
      <c r="AF130" s="31">
        <f t="shared" si="23"/>
        <v>4.4626934583339137</v>
      </c>
      <c r="AG130" s="31">
        <f t="shared" si="24"/>
        <v>354.00939529578682</v>
      </c>
      <c r="AH130" s="31">
        <f t="shared" si="25"/>
        <v>4.1527129528605008E-3</v>
      </c>
      <c r="AI130" s="31">
        <f t="shared" si="26"/>
        <v>0.38591460798686938</v>
      </c>
      <c r="AJ130" s="31">
        <f t="shared" si="27"/>
        <v>0</v>
      </c>
      <c r="AK130" s="31">
        <f t="shared" si="28"/>
        <v>6.8798408078672491E-2</v>
      </c>
    </row>
    <row r="131" spans="1:37" hidden="1">
      <c r="A131" s="19">
        <v>2014</v>
      </c>
      <c r="B131" s="19" t="s">
        <v>26</v>
      </c>
      <c r="C131" s="19" t="s">
        <v>27</v>
      </c>
      <c r="D131" s="19">
        <v>2270002075</v>
      </c>
      <c r="E131" s="28" t="s">
        <v>58</v>
      </c>
      <c r="F131" s="28" t="s">
        <v>29</v>
      </c>
      <c r="G131" s="28">
        <v>175</v>
      </c>
      <c r="H131" s="29" t="str">
        <f t="shared" si="20"/>
        <v>&gt;120 and &lt;=175</v>
      </c>
      <c r="I131" s="29" t="str">
        <f t="shared" si="19"/>
        <v>Off-Highway Tractors (&gt;120 and &lt;=175)</v>
      </c>
      <c r="J131" s="29" t="s">
        <v>30</v>
      </c>
      <c r="K131" s="29" t="s">
        <v>31</v>
      </c>
      <c r="L131" s="29" t="s">
        <v>32</v>
      </c>
      <c r="M131" s="29" t="s">
        <v>33</v>
      </c>
      <c r="N131" s="29" t="s">
        <v>34</v>
      </c>
      <c r="O131" s="29" t="s">
        <v>35</v>
      </c>
      <c r="P131" s="29" t="s">
        <v>35</v>
      </c>
      <c r="Q131" s="29" t="s">
        <v>35</v>
      </c>
      <c r="R131" s="30">
        <v>7.1828339999999997</v>
      </c>
      <c r="S131" s="30">
        <v>21.981290000000001</v>
      </c>
      <c r="T131" s="30">
        <v>131.0564</v>
      </c>
      <c r="U131" s="30">
        <v>2.1629840000000002E-3</v>
      </c>
      <c r="V131" s="30">
        <v>9.0807560000000006E-3</v>
      </c>
      <c r="W131" s="30">
        <v>1.6107739999999999E-2</v>
      </c>
      <c r="X131" s="30">
        <v>1.432083</v>
      </c>
      <c r="Y131" s="30">
        <v>1.611339E-5</v>
      </c>
      <c r="Z131" s="30">
        <v>9.0667410000000003E-4</v>
      </c>
      <c r="AA131" s="30">
        <v>0</v>
      </c>
      <c r="AB131" s="30">
        <v>1.9516259999999999E-4</v>
      </c>
      <c r="AC131" s="29"/>
      <c r="AD131" s="31">
        <f t="shared" si="21"/>
        <v>0.51011151101686936</v>
      </c>
      <c r="AE131" s="31">
        <f t="shared" si="22"/>
        <v>2.1415776373452151</v>
      </c>
      <c r="AF131" s="31">
        <f t="shared" si="23"/>
        <v>3.7987999867159754</v>
      </c>
      <c r="AG131" s="31">
        <f t="shared" si="24"/>
        <v>337.73806141495788</v>
      </c>
      <c r="AH131" s="31">
        <f t="shared" si="25"/>
        <v>3.8001324653830601E-3</v>
      </c>
      <c r="AI131" s="31">
        <f t="shared" si="26"/>
        <v>0.21382723827400485</v>
      </c>
      <c r="AJ131" s="31">
        <f t="shared" si="27"/>
        <v>0</v>
      </c>
      <c r="AK131" s="31">
        <f t="shared" si="28"/>
        <v>4.6026548869515849E-2</v>
      </c>
    </row>
    <row r="132" spans="1:37" hidden="1">
      <c r="A132" s="19">
        <v>2014</v>
      </c>
      <c r="B132" s="19" t="s">
        <v>26</v>
      </c>
      <c r="C132" s="19" t="s">
        <v>27</v>
      </c>
      <c r="D132" s="19">
        <v>2270002075</v>
      </c>
      <c r="E132" s="28" t="s">
        <v>58</v>
      </c>
      <c r="F132" s="28" t="s">
        <v>29</v>
      </c>
      <c r="G132" s="28">
        <v>250</v>
      </c>
      <c r="H132" s="29" t="str">
        <f t="shared" si="20"/>
        <v>&gt;175 and &lt;=250</v>
      </c>
      <c r="I132" s="29" t="str">
        <f t="shared" si="19"/>
        <v>Off-Highway Tractors (&gt;175 and &lt;=250)</v>
      </c>
      <c r="J132" s="29" t="s">
        <v>30</v>
      </c>
      <c r="K132" s="29" t="s">
        <v>31</v>
      </c>
      <c r="L132" s="29" t="s">
        <v>36</v>
      </c>
      <c r="M132" s="29" t="s">
        <v>33</v>
      </c>
      <c r="N132" s="29" t="s">
        <v>34</v>
      </c>
      <c r="O132" s="29" t="s">
        <v>35</v>
      </c>
      <c r="P132" s="29" t="s">
        <v>35</v>
      </c>
      <c r="Q132" s="29" t="s">
        <v>35</v>
      </c>
      <c r="R132" s="30">
        <v>6.7893350000000003</v>
      </c>
      <c r="S132" s="30">
        <v>20.777080000000002</v>
      </c>
      <c r="T132" s="30">
        <v>123.15940000000001</v>
      </c>
      <c r="U132" s="30">
        <v>1.619681E-3</v>
      </c>
      <c r="V132" s="30">
        <v>4.6451249999999999E-3</v>
      </c>
      <c r="W132" s="30">
        <v>1.4078139999999999E-2</v>
      </c>
      <c r="X132" s="30">
        <v>1.353629</v>
      </c>
      <c r="Y132" s="30">
        <v>1.523065E-5</v>
      </c>
      <c r="Z132" s="30">
        <v>5.7913150000000004E-4</v>
      </c>
      <c r="AA132" s="30">
        <v>0</v>
      </c>
      <c r="AB132" s="30">
        <v>1.4614120000000001E-4</v>
      </c>
      <c r="AC132" s="29"/>
      <c r="AD132" s="31">
        <f t="shared" si="21"/>
        <v>0.28288375521488096</v>
      </c>
      <c r="AE132" s="31">
        <f t="shared" si="22"/>
        <v>0.81128963261440012</v>
      </c>
      <c r="AF132" s="31">
        <f t="shared" si="23"/>
        <v>2.4588033752577356</v>
      </c>
      <c r="AG132" s="31">
        <f t="shared" si="24"/>
        <v>236.41671087563799</v>
      </c>
      <c r="AH132" s="31">
        <f t="shared" si="25"/>
        <v>2.6600938495688516E-3</v>
      </c>
      <c r="AI132" s="31">
        <f t="shared" si="26"/>
        <v>0.10114762936851569</v>
      </c>
      <c r="AJ132" s="31">
        <f t="shared" si="27"/>
        <v>0</v>
      </c>
      <c r="AK132" s="31">
        <f t="shared" si="28"/>
        <v>2.5524144228159105E-2</v>
      </c>
    </row>
    <row r="133" spans="1:37">
      <c r="A133" s="19">
        <v>2014</v>
      </c>
      <c r="B133" s="19" t="s">
        <v>26</v>
      </c>
      <c r="C133" s="19" t="s">
        <v>27</v>
      </c>
      <c r="D133" s="19">
        <v>2270002075</v>
      </c>
      <c r="E133" s="28" t="s">
        <v>58</v>
      </c>
      <c r="F133" s="28" t="s">
        <v>29</v>
      </c>
      <c r="G133" s="28">
        <v>750</v>
      </c>
      <c r="H133" s="29" t="str">
        <f t="shared" si="20"/>
        <v>&gt;250 and &lt;=750</v>
      </c>
      <c r="I133" s="29" t="str">
        <f t="shared" si="19"/>
        <v>Off-Highway Tractors (&gt;250 and &lt;=750)</v>
      </c>
      <c r="J133" s="29" t="s">
        <v>30</v>
      </c>
      <c r="K133" s="29" t="s">
        <v>31</v>
      </c>
      <c r="L133" s="29" t="s">
        <v>36</v>
      </c>
      <c r="M133" s="29" t="s">
        <v>33</v>
      </c>
      <c r="N133" s="29" t="s">
        <v>34</v>
      </c>
      <c r="O133" s="29" t="s">
        <v>35</v>
      </c>
      <c r="P133" s="29" t="s">
        <v>35</v>
      </c>
      <c r="Q133" s="29" t="s">
        <v>35</v>
      </c>
      <c r="R133" s="30">
        <v>119.3379</v>
      </c>
      <c r="S133" s="30">
        <v>365.20420000000001</v>
      </c>
      <c r="T133" s="30">
        <v>9445.5040000000008</v>
      </c>
      <c r="U133" s="30">
        <v>0.1139656</v>
      </c>
      <c r="V133" s="30">
        <v>0.48893360000000002</v>
      </c>
      <c r="W133" s="30">
        <v>0.99435819999999997</v>
      </c>
      <c r="X133" s="30">
        <v>103.6486</v>
      </c>
      <c r="Y133" s="30">
        <v>1.0421580000000001E-3</v>
      </c>
      <c r="Z133" s="30">
        <v>4.0042870000000001E-2</v>
      </c>
      <c r="AA133" s="30">
        <v>0</v>
      </c>
      <c r="AB133" s="30">
        <v>1.0282940000000001E-2</v>
      </c>
      <c r="AC133" s="29"/>
      <c r="AD133" s="31">
        <f t="shared" si="21"/>
        <v>0.37746770097386617</v>
      </c>
      <c r="AE133" s="31">
        <f t="shared" si="22"/>
        <v>1.6194065746231836</v>
      </c>
      <c r="AF133" s="31">
        <f t="shared" si="23"/>
        <v>3.2934333140747016</v>
      </c>
      <c r="AG133" s="31">
        <f t="shared" si="24"/>
        <v>343.29656274489719</v>
      </c>
      <c r="AH133" s="31">
        <f t="shared" si="25"/>
        <v>3.4517519699937735E-3</v>
      </c>
      <c r="AI133" s="31">
        <f t="shared" si="26"/>
        <v>0.13262677579283044</v>
      </c>
      <c r="AJ133" s="31">
        <f t="shared" si="27"/>
        <v>0</v>
      </c>
      <c r="AK133" s="31">
        <f t="shared" si="28"/>
        <v>3.405832743435043E-2</v>
      </c>
    </row>
    <row r="134" spans="1:37" hidden="1">
      <c r="A134" s="19">
        <v>2014</v>
      </c>
      <c r="B134" s="19" t="s">
        <v>26</v>
      </c>
      <c r="C134" s="19" t="s">
        <v>27</v>
      </c>
      <c r="D134" s="19">
        <v>2270002075</v>
      </c>
      <c r="E134" s="28" t="s">
        <v>58</v>
      </c>
      <c r="F134" s="28" t="s">
        <v>29</v>
      </c>
      <c r="G134" s="28">
        <v>1000</v>
      </c>
      <c r="H134" s="29" t="str">
        <f t="shared" si="20"/>
        <v>&gt;750 and &lt;=1000</v>
      </c>
      <c r="I134" s="29" t="str">
        <f t="shared" ref="I134:I141" si="29">E134&amp;" ("&amp;H134&amp;")"</f>
        <v>Off-Highway Tractors (&gt;750 and &lt;=1000)</v>
      </c>
      <c r="J134" s="29" t="s">
        <v>30</v>
      </c>
      <c r="K134" s="29" t="s">
        <v>31</v>
      </c>
      <c r="L134" s="29" t="s">
        <v>36</v>
      </c>
      <c r="M134" s="29" t="s">
        <v>33</v>
      </c>
      <c r="N134" s="29" t="s">
        <v>34</v>
      </c>
      <c r="O134" s="29" t="s">
        <v>35</v>
      </c>
      <c r="P134" s="29" t="s">
        <v>35</v>
      </c>
      <c r="Q134" s="29" t="s">
        <v>35</v>
      </c>
      <c r="R134" s="30">
        <v>12.59942</v>
      </c>
      <c r="S134" s="30">
        <v>38.518859999999997</v>
      </c>
      <c r="T134" s="30">
        <v>1429.162</v>
      </c>
      <c r="U134" s="30">
        <v>1.809357E-2</v>
      </c>
      <c r="V134" s="30">
        <v>8.0583509999999997E-2</v>
      </c>
      <c r="W134" s="30">
        <v>0.18515419999999999</v>
      </c>
      <c r="X134" s="30">
        <v>15.66874</v>
      </c>
      <c r="Y134" s="30">
        <v>1.575448E-4</v>
      </c>
      <c r="Z134" s="30">
        <v>6.2636840000000003E-3</v>
      </c>
      <c r="AA134" s="30">
        <v>0</v>
      </c>
      <c r="AB134" s="30">
        <v>1.632554E-3</v>
      </c>
      <c r="AC134" s="29"/>
      <c r="AD134" s="31">
        <f t="shared" si="21"/>
        <v>0.42614154998356657</v>
      </c>
      <c r="AE134" s="31">
        <f t="shared" si="22"/>
        <v>1.8979107967369755</v>
      </c>
      <c r="AF134" s="31">
        <f t="shared" si="23"/>
        <v>4.3607700290195517</v>
      </c>
      <c r="AG134" s="31">
        <f t="shared" si="24"/>
        <v>369.03171402268913</v>
      </c>
      <c r="AH134" s="31">
        <f t="shared" si="25"/>
        <v>3.7105107098185149E-3</v>
      </c>
      <c r="AI134" s="31">
        <f t="shared" si="26"/>
        <v>0.14752290500809218</v>
      </c>
      <c r="AJ134" s="31">
        <f t="shared" si="27"/>
        <v>0</v>
      </c>
      <c r="AK134" s="31">
        <f t="shared" si="28"/>
        <v>3.8450073257619788E-2</v>
      </c>
    </row>
    <row r="135" spans="1:37">
      <c r="A135" s="19">
        <v>2014</v>
      </c>
      <c r="B135" s="19" t="s">
        <v>26</v>
      </c>
      <c r="C135" s="19" t="s">
        <v>27</v>
      </c>
      <c r="D135" s="19">
        <v>2270002078</v>
      </c>
      <c r="E135" s="28" t="s">
        <v>59</v>
      </c>
      <c r="F135" s="28" t="s">
        <v>29</v>
      </c>
      <c r="G135" s="28">
        <v>25</v>
      </c>
      <c r="H135" s="29" t="str">
        <f t="shared" si="20"/>
        <v>&lt;=25</v>
      </c>
      <c r="I135" s="29" t="str">
        <f t="shared" si="29"/>
        <v>Dumpers/Tenders (&lt;=25)</v>
      </c>
      <c r="J135" s="29" t="s">
        <v>30</v>
      </c>
      <c r="K135" s="29" t="s">
        <v>31</v>
      </c>
      <c r="L135" s="29" t="s">
        <v>32</v>
      </c>
      <c r="M135" s="29" t="s">
        <v>33</v>
      </c>
      <c r="N135" s="29" t="s">
        <v>34</v>
      </c>
      <c r="O135" s="29" t="s">
        <v>35</v>
      </c>
      <c r="P135" s="29" t="s">
        <v>35</v>
      </c>
      <c r="Q135" s="29" t="s">
        <v>35</v>
      </c>
      <c r="R135" s="30">
        <v>0.1409551</v>
      </c>
      <c r="S135" s="30">
        <v>0.25587149999999997</v>
      </c>
      <c r="T135" s="30">
        <v>8.8786329999999997E-2</v>
      </c>
      <c r="U135" s="30">
        <v>1.2093030000000001E-6</v>
      </c>
      <c r="V135" s="30">
        <v>4.0534650000000003E-6</v>
      </c>
      <c r="W135" s="30">
        <v>7.6043000000000002E-6</v>
      </c>
      <c r="X135" s="30">
        <v>9.7455700000000003E-4</v>
      </c>
      <c r="Y135" s="30">
        <v>1.236528E-8</v>
      </c>
      <c r="Z135" s="30">
        <v>3.4405439999999999E-7</v>
      </c>
      <c r="AA135" s="30">
        <v>0</v>
      </c>
      <c r="AB135" s="30">
        <v>1.091134E-7</v>
      </c>
      <c r="AC135" s="29"/>
      <c r="AD135" s="31">
        <f t="shared" si="21"/>
        <v>0.17150478761409541</v>
      </c>
      <c r="AE135" s="31">
        <f t="shared" si="22"/>
        <v>0.57486722014761338</v>
      </c>
      <c r="AF135" s="31">
        <f t="shared" si="23"/>
        <v>1.0784508567777187</v>
      </c>
      <c r="AG135" s="31">
        <f t="shared" si="24"/>
        <v>138.21283111249204</v>
      </c>
      <c r="AH135" s="31">
        <f t="shared" si="25"/>
        <v>1.7536586944618688E-3</v>
      </c>
      <c r="AI135" s="31">
        <f t="shared" si="26"/>
        <v>4.8794203602980417E-2</v>
      </c>
      <c r="AJ135" s="31">
        <f t="shared" si="27"/>
        <v>0</v>
      </c>
      <c r="AK135" s="31">
        <f t="shared" si="28"/>
        <v>1.5474591969797342E-2</v>
      </c>
    </row>
    <row r="136" spans="1:37" hidden="1">
      <c r="A136" s="19">
        <v>2014</v>
      </c>
      <c r="B136" s="19" t="s">
        <v>26</v>
      </c>
      <c r="C136" s="19" t="s">
        <v>27</v>
      </c>
      <c r="D136" s="19">
        <v>2270002081</v>
      </c>
      <c r="E136" s="28" t="s">
        <v>60</v>
      </c>
      <c r="F136" s="28" t="s">
        <v>29</v>
      </c>
      <c r="G136" s="28">
        <v>15</v>
      </c>
      <c r="H136" s="29" t="str">
        <f t="shared" ref="H136:H141" si="30">IF(G136&lt;G135,"&lt;="&amp;G136,IF(G136=G135,"&lt;="&amp;G136,"&gt;"&amp;G135&amp;" and &lt;="&amp;G136))</f>
        <v>&lt;=15</v>
      </c>
      <c r="I136" s="29" t="str">
        <f t="shared" si="29"/>
        <v>Other Construction Equipment (&lt;=15)</v>
      </c>
      <c r="J136" s="29" t="s">
        <v>30</v>
      </c>
      <c r="K136" s="29" t="s">
        <v>31</v>
      </c>
      <c r="L136" s="29" t="s">
        <v>32</v>
      </c>
      <c r="M136" s="29" t="s">
        <v>33</v>
      </c>
      <c r="N136" s="29" t="s">
        <v>34</v>
      </c>
      <c r="O136" s="29" t="s">
        <v>35</v>
      </c>
      <c r="P136" s="29" t="s">
        <v>35</v>
      </c>
      <c r="Q136" s="29" t="s">
        <v>35</v>
      </c>
      <c r="R136" s="30">
        <v>1.944005</v>
      </c>
      <c r="S136" s="30">
        <v>3.6781540000000001</v>
      </c>
      <c r="T136" s="30">
        <v>1.69652</v>
      </c>
      <c r="U136" s="30">
        <v>2.1618189999999998E-5</v>
      </c>
      <c r="V136" s="30">
        <v>1.133962E-4</v>
      </c>
      <c r="W136" s="30">
        <v>1.353813E-4</v>
      </c>
      <c r="X136" s="30">
        <v>1.8571480000000001E-2</v>
      </c>
      <c r="Y136" s="30">
        <v>2.8898869999999999E-7</v>
      </c>
      <c r="Z136" s="30">
        <v>5.2756760000000003E-6</v>
      </c>
      <c r="AA136" s="30">
        <v>0</v>
      </c>
      <c r="AB136" s="30">
        <v>1.9505740000000001E-6</v>
      </c>
      <c r="AC136" s="29"/>
      <c r="AD136" s="31">
        <f t="shared" ref="AD136:AD141" si="31">U136/$S136*2000*453.6/$G136</f>
        <v>0.35546856689524142</v>
      </c>
      <c r="AE136" s="31">
        <f t="shared" ref="AE136:AE141" si="32">V136/$S136*2000*453.6/$G136</f>
        <v>1.8645772243359031</v>
      </c>
      <c r="AF136" s="31">
        <f t="shared" ref="AF136:AF141" si="33">W136/$S136*2000*453.6/$G136</f>
        <v>2.226078903710937</v>
      </c>
      <c r="AG136" s="31">
        <f t="shared" ref="AG136:AG141" si="34">X136/$S136*2000*453.6/$G136</f>
        <v>305.37142011998407</v>
      </c>
      <c r="AH136" s="31">
        <f t="shared" ref="AH136:AH141" si="35">Y136/$S136*2000*453.6/$G136</f>
        <v>4.751850133518064E-3</v>
      </c>
      <c r="AI136" s="31">
        <f t="shared" ref="AI136:AI141" si="36">Z136/$S136*2000*453.6/$G136</f>
        <v>8.674810366287003E-2</v>
      </c>
      <c r="AJ136" s="31">
        <f t="shared" ref="AJ136:AJ141" si="37">AA136/$S136*2000*453.6/$G136</f>
        <v>0</v>
      </c>
      <c r="AK136" s="31">
        <f t="shared" ref="AK136:AK141" si="38">AB136/$S136*2000*453.6/$G136</f>
        <v>3.2073348619987098E-2</v>
      </c>
    </row>
    <row r="137" spans="1:37" hidden="1">
      <c r="A137" s="19">
        <v>2014</v>
      </c>
      <c r="B137" s="19" t="s">
        <v>26</v>
      </c>
      <c r="C137" s="19" t="s">
        <v>27</v>
      </c>
      <c r="D137" s="19">
        <v>2270002081</v>
      </c>
      <c r="E137" s="28" t="s">
        <v>60</v>
      </c>
      <c r="F137" s="28" t="s">
        <v>29</v>
      </c>
      <c r="G137" s="28">
        <v>25</v>
      </c>
      <c r="H137" s="29" t="str">
        <f t="shared" si="30"/>
        <v>&gt;15 and &lt;=25</v>
      </c>
      <c r="I137" s="29" t="str">
        <f t="shared" si="29"/>
        <v>Other Construction Equipment (&gt;15 and &lt;=25)</v>
      </c>
      <c r="J137" s="29" t="s">
        <v>30</v>
      </c>
      <c r="K137" s="29" t="s">
        <v>31</v>
      </c>
      <c r="L137" s="29" t="s">
        <v>32</v>
      </c>
      <c r="M137" s="29" t="s">
        <v>33</v>
      </c>
      <c r="N137" s="29" t="s">
        <v>34</v>
      </c>
      <c r="O137" s="29" t="s">
        <v>35</v>
      </c>
      <c r="P137" s="29" t="s">
        <v>35</v>
      </c>
      <c r="Q137" s="29" t="s">
        <v>35</v>
      </c>
      <c r="R137" s="30">
        <v>0.3288952</v>
      </c>
      <c r="S137" s="30">
        <v>0.62228570000000005</v>
      </c>
      <c r="T137" s="30">
        <v>0.37425120000000001</v>
      </c>
      <c r="U137" s="30">
        <v>4.9618090000000001E-6</v>
      </c>
      <c r="V137" s="30">
        <v>1.691805E-5</v>
      </c>
      <c r="W137" s="30">
        <v>3.1392179999999999E-5</v>
      </c>
      <c r="X137" s="30">
        <v>4.1087729999999996E-3</v>
      </c>
      <c r="Y137" s="30">
        <v>5.2132550000000003E-8</v>
      </c>
      <c r="Z137" s="30">
        <v>1.224573E-6</v>
      </c>
      <c r="AA137" s="30">
        <v>0</v>
      </c>
      <c r="AB137" s="30">
        <v>4.4769600000000001E-7</v>
      </c>
      <c r="AC137" s="29"/>
      <c r="AD137" s="31">
        <f t="shared" si="31"/>
        <v>0.28934318270852111</v>
      </c>
      <c r="AE137" s="31">
        <f t="shared" si="32"/>
        <v>0.98656002925987207</v>
      </c>
      <c r="AF137" s="31">
        <f t="shared" si="33"/>
        <v>1.8306051831819372</v>
      </c>
      <c r="AG137" s="31">
        <f t="shared" si="34"/>
        <v>239.59919796325062</v>
      </c>
      <c r="AH137" s="31">
        <f t="shared" si="35"/>
        <v>3.0400601755753028E-3</v>
      </c>
      <c r="AI137" s="31">
        <f t="shared" si="36"/>
        <v>7.1409812283971807E-2</v>
      </c>
      <c r="AJ137" s="31">
        <f t="shared" si="37"/>
        <v>0</v>
      </c>
      <c r="AK137" s="31">
        <f t="shared" si="38"/>
        <v>2.6106967343135157E-2</v>
      </c>
    </row>
    <row r="138" spans="1:37" hidden="1">
      <c r="A138" s="19">
        <v>2014</v>
      </c>
      <c r="B138" s="19" t="s">
        <v>26</v>
      </c>
      <c r="C138" s="19" t="s">
        <v>27</v>
      </c>
      <c r="D138" s="19">
        <v>2270002081</v>
      </c>
      <c r="E138" s="28" t="s">
        <v>60</v>
      </c>
      <c r="F138" s="28" t="s">
        <v>29</v>
      </c>
      <c r="G138" s="28">
        <v>50</v>
      </c>
      <c r="H138" s="29" t="str">
        <f t="shared" si="30"/>
        <v>&gt;25 and &lt;=50</v>
      </c>
      <c r="I138" s="29" t="str">
        <f t="shared" si="29"/>
        <v>Other Construction Equipment (&gt;25 and &lt;=50)</v>
      </c>
      <c r="J138" s="29" t="s">
        <v>30</v>
      </c>
      <c r="K138" s="29" t="s">
        <v>31</v>
      </c>
      <c r="L138" s="29" t="s">
        <v>32</v>
      </c>
      <c r="M138" s="29" t="s">
        <v>33</v>
      </c>
      <c r="N138" s="29" t="s">
        <v>34</v>
      </c>
      <c r="O138" s="29" t="s">
        <v>35</v>
      </c>
      <c r="P138" s="29" t="s">
        <v>35</v>
      </c>
      <c r="Q138" s="29" t="s">
        <v>35</v>
      </c>
      <c r="R138" s="30">
        <v>0.50508889999999995</v>
      </c>
      <c r="S138" s="30">
        <v>0.96961459999999999</v>
      </c>
      <c r="T138" s="30">
        <v>1.2508919999999999</v>
      </c>
      <c r="U138" s="30">
        <v>3.2857239999999997E-5</v>
      </c>
      <c r="V138" s="30">
        <v>1.250871E-4</v>
      </c>
      <c r="W138" s="30">
        <v>1.198792E-4</v>
      </c>
      <c r="X138" s="30">
        <v>1.3557369999999999E-2</v>
      </c>
      <c r="Y138" s="30">
        <v>1.7526279999999999E-7</v>
      </c>
      <c r="Z138" s="30">
        <v>8.9333400000000008E-6</v>
      </c>
      <c r="AA138" s="30">
        <v>0</v>
      </c>
      <c r="AB138" s="30">
        <v>2.9646559999999998E-6</v>
      </c>
      <c r="AC138" s="29"/>
      <c r="AD138" s="31">
        <f t="shared" si="31"/>
        <v>0.61484404479883037</v>
      </c>
      <c r="AE138" s="31">
        <f t="shared" si="32"/>
        <v>2.3407035562377057</v>
      </c>
      <c r="AF138" s="31">
        <f t="shared" si="33"/>
        <v>2.2432502612893828</v>
      </c>
      <c r="AG138" s="31">
        <f t="shared" si="34"/>
        <v>253.69349974721914</v>
      </c>
      <c r="AH138" s="31">
        <f t="shared" si="35"/>
        <v>3.2796208340922254E-3</v>
      </c>
      <c r="AI138" s="31">
        <f t="shared" si="36"/>
        <v>0.16716592444049422</v>
      </c>
      <c r="AJ138" s="31">
        <f t="shared" si="37"/>
        <v>0</v>
      </c>
      <c r="AK138" s="31">
        <f t="shared" si="38"/>
        <v>5.5476390788670053E-2</v>
      </c>
    </row>
    <row r="139" spans="1:37">
      <c r="A139" s="19">
        <v>2014</v>
      </c>
      <c r="B139" s="19" t="s">
        <v>26</v>
      </c>
      <c r="C139" s="19" t="s">
        <v>27</v>
      </c>
      <c r="D139" s="19">
        <v>2270002081</v>
      </c>
      <c r="E139" s="28" t="s">
        <v>60</v>
      </c>
      <c r="F139" s="28" t="s">
        <v>29</v>
      </c>
      <c r="G139" s="28">
        <v>120</v>
      </c>
      <c r="H139" s="29" t="str">
        <f t="shared" si="30"/>
        <v>&gt;50 and &lt;=120</v>
      </c>
      <c r="I139" s="29" t="str">
        <f t="shared" si="29"/>
        <v>Other Construction Equipment (&gt;50 and &lt;=120)</v>
      </c>
      <c r="J139" s="29" t="s">
        <v>30</v>
      </c>
      <c r="K139" s="29" t="s">
        <v>31</v>
      </c>
      <c r="L139" s="29" t="s">
        <v>32</v>
      </c>
      <c r="M139" s="29" t="s">
        <v>33</v>
      </c>
      <c r="N139" s="29" t="s">
        <v>34</v>
      </c>
      <c r="O139" s="29" t="s">
        <v>35</v>
      </c>
      <c r="P139" s="29" t="s">
        <v>35</v>
      </c>
      <c r="Q139" s="29" t="s">
        <v>35</v>
      </c>
      <c r="R139" s="30">
        <v>0.83398399999999995</v>
      </c>
      <c r="S139" s="30">
        <v>1.600992</v>
      </c>
      <c r="T139" s="30">
        <v>5.9105449999999999</v>
      </c>
      <c r="U139" s="30">
        <v>7.3971149999999997E-5</v>
      </c>
      <c r="V139" s="30">
        <v>4.1941109999999999E-4</v>
      </c>
      <c r="W139" s="30">
        <v>5.279859E-4</v>
      </c>
      <c r="X139" s="30">
        <v>6.4668950000000003E-2</v>
      </c>
      <c r="Y139" s="30">
        <v>7.5860009999999997E-7</v>
      </c>
      <c r="Z139" s="30">
        <v>4.0648010000000002E-5</v>
      </c>
      <c r="AA139" s="30">
        <v>0</v>
      </c>
      <c r="AB139" s="30">
        <v>6.6742999999999998E-6</v>
      </c>
      <c r="AC139" s="29"/>
      <c r="AD139" s="31">
        <f t="shared" si="31"/>
        <v>0.34929711953588777</v>
      </c>
      <c r="AE139" s="31">
        <f t="shared" si="32"/>
        <v>1.980489543982731</v>
      </c>
      <c r="AF139" s="31">
        <f t="shared" si="33"/>
        <v>2.4931876011872647</v>
      </c>
      <c r="AG139" s="31">
        <f t="shared" si="34"/>
        <v>305.37145844576366</v>
      </c>
      <c r="AH139" s="31">
        <f t="shared" si="35"/>
        <v>3.5821645304910956E-3</v>
      </c>
      <c r="AI139" s="31">
        <f t="shared" si="36"/>
        <v>0.19194284268753375</v>
      </c>
      <c r="AJ139" s="31">
        <f t="shared" si="37"/>
        <v>0</v>
      </c>
      <c r="AK139" s="31">
        <f t="shared" si="38"/>
        <v>3.1516527253103076E-2</v>
      </c>
    </row>
    <row r="140" spans="1:37">
      <c r="A140" s="19">
        <v>2014</v>
      </c>
      <c r="B140" s="19" t="s">
        <v>26</v>
      </c>
      <c r="C140" s="19" t="s">
        <v>27</v>
      </c>
      <c r="D140" s="19">
        <v>2270002081</v>
      </c>
      <c r="E140" s="28" t="s">
        <v>60</v>
      </c>
      <c r="F140" s="28" t="s">
        <v>29</v>
      </c>
      <c r="G140" s="28">
        <v>175</v>
      </c>
      <c r="H140" s="29" t="str">
        <f t="shared" si="30"/>
        <v>&gt;120 and &lt;=175</v>
      </c>
      <c r="I140" s="29" t="str">
        <f t="shared" si="29"/>
        <v>Other Construction Equipment (&gt;120 and &lt;=175)</v>
      </c>
      <c r="J140" s="29" t="s">
        <v>30</v>
      </c>
      <c r="K140" s="29" t="s">
        <v>31</v>
      </c>
      <c r="L140" s="29" t="s">
        <v>32</v>
      </c>
      <c r="M140" s="29" t="s">
        <v>33</v>
      </c>
      <c r="N140" s="29" t="s">
        <v>34</v>
      </c>
      <c r="O140" s="29" t="s">
        <v>35</v>
      </c>
      <c r="P140" s="29" t="s">
        <v>35</v>
      </c>
      <c r="Q140" s="29" t="s">
        <v>35</v>
      </c>
      <c r="R140" s="30">
        <v>1.151133</v>
      </c>
      <c r="S140" s="30">
        <v>2.209819</v>
      </c>
      <c r="T140" s="30">
        <v>10.7165</v>
      </c>
      <c r="U140" s="30">
        <v>9.6848869999999998E-5</v>
      </c>
      <c r="V140" s="30">
        <v>6.4807370000000001E-4</v>
      </c>
      <c r="W140" s="30">
        <v>8.3064290000000002E-4</v>
      </c>
      <c r="X140" s="30">
        <v>0.1175847</v>
      </c>
      <c r="Y140" s="30">
        <v>1.3230300000000001E-6</v>
      </c>
      <c r="Z140" s="30">
        <v>4.1772159999999997E-5</v>
      </c>
      <c r="AA140" s="30">
        <v>0</v>
      </c>
      <c r="AB140" s="30">
        <v>8.7385189999999997E-6</v>
      </c>
      <c r="AC140" s="29"/>
      <c r="AD140" s="31">
        <f t="shared" si="31"/>
        <v>0.22719713337608194</v>
      </c>
      <c r="AE140" s="31">
        <f t="shared" si="32"/>
        <v>1.5203118720583</v>
      </c>
      <c r="AF140" s="31">
        <f t="shared" si="33"/>
        <v>1.9485997693023729</v>
      </c>
      <c r="AG140" s="31">
        <f t="shared" si="34"/>
        <v>275.84118192485448</v>
      </c>
      <c r="AH140" s="31">
        <f t="shared" si="35"/>
        <v>3.1036874603757145E-3</v>
      </c>
      <c r="AI140" s="31">
        <f t="shared" si="36"/>
        <v>9.7993038090449944E-2</v>
      </c>
      <c r="AJ140" s="31">
        <f t="shared" si="37"/>
        <v>0</v>
      </c>
      <c r="AK140" s="31">
        <f t="shared" si="38"/>
        <v>2.0499634809909774E-2</v>
      </c>
    </row>
    <row r="141" spans="1:37">
      <c r="A141" s="19">
        <v>2014</v>
      </c>
      <c r="B141" s="19" t="s">
        <v>26</v>
      </c>
      <c r="C141" s="19" t="s">
        <v>27</v>
      </c>
      <c r="D141" s="19">
        <v>2270002081</v>
      </c>
      <c r="E141" s="28" t="s">
        <v>60</v>
      </c>
      <c r="F141" s="28" t="s">
        <v>29</v>
      </c>
      <c r="G141" s="28">
        <v>500</v>
      </c>
      <c r="H141" s="29" t="str">
        <f t="shared" si="30"/>
        <v>&gt;175 and &lt;=500</v>
      </c>
      <c r="I141" s="29" t="str">
        <f t="shared" si="29"/>
        <v>Other Construction Equipment (&gt;175 and &lt;=500)</v>
      </c>
      <c r="J141" s="29" t="s">
        <v>30</v>
      </c>
      <c r="K141" s="29" t="s">
        <v>31</v>
      </c>
      <c r="L141" s="29" t="s">
        <v>36</v>
      </c>
      <c r="M141" s="29" t="s">
        <v>33</v>
      </c>
      <c r="N141" s="29" t="s">
        <v>34</v>
      </c>
      <c r="O141" s="29" t="s">
        <v>35</v>
      </c>
      <c r="P141" s="29" t="s">
        <v>35</v>
      </c>
      <c r="Q141" s="29" t="s">
        <v>35</v>
      </c>
      <c r="R141" s="30">
        <v>2.672272</v>
      </c>
      <c r="S141" s="30">
        <v>5.1299380000000001</v>
      </c>
      <c r="T141" s="30">
        <v>58.986730000000001</v>
      </c>
      <c r="U141" s="30">
        <v>3.544137E-4</v>
      </c>
      <c r="V141" s="30">
        <v>1.3011570000000001E-3</v>
      </c>
      <c r="W141" s="30">
        <v>3.4646249999999998E-3</v>
      </c>
      <c r="X141" s="30">
        <v>0.65152849999999995</v>
      </c>
      <c r="Y141" s="30">
        <v>6.3949630000000002E-6</v>
      </c>
      <c r="Z141" s="30">
        <v>1.132188E-4</v>
      </c>
      <c r="AA141" s="30">
        <v>0</v>
      </c>
      <c r="AB141" s="30">
        <v>3.1978189999999997E-5</v>
      </c>
      <c r="AC141" s="29"/>
      <c r="AD141" s="31">
        <f t="shared" si="31"/>
        <v>0.12535204466018887</v>
      </c>
      <c r="AE141" s="31">
        <f t="shared" si="32"/>
        <v>0.46020424823847783</v>
      </c>
      <c r="AF141" s="31">
        <f t="shared" si="33"/>
        <v>1.22539796777271</v>
      </c>
      <c r="AG141" s="31">
        <f t="shared" si="34"/>
        <v>230.43812818010667</v>
      </c>
      <c r="AH141" s="31">
        <f t="shared" si="35"/>
        <v>2.2618247758939779E-3</v>
      </c>
      <c r="AI141" s="31">
        <f t="shared" si="36"/>
        <v>4.00441858595562E-2</v>
      </c>
      <c r="AJ141" s="31">
        <f t="shared" si="37"/>
        <v>0</v>
      </c>
      <c r="AK141" s="31">
        <f t="shared" si="38"/>
        <v>1.131031757810718E-2</v>
      </c>
    </row>
    <row r="142" spans="1:37">
      <c r="A142" s="32"/>
      <c r="B142" s="32"/>
      <c r="C142" s="32"/>
      <c r="D142" s="32"/>
      <c r="E142" s="32"/>
      <c r="F142" s="32"/>
      <c r="G142" s="32"/>
      <c r="H142" s="33"/>
      <c r="J142" s="33"/>
      <c r="K142" s="33"/>
      <c r="L142" s="33"/>
      <c r="M142" s="33"/>
      <c r="N142" s="33"/>
      <c r="O142" s="33"/>
      <c r="P142" s="33"/>
      <c r="Q142" s="33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3"/>
      <c r="AD142" s="35"/>
      <c r="AE142" s="35"/>
      <c r="AF142" s="35"/>
      <c r="AG142" s="35"/>
      <c r="AH142" s="35"/>
      <c r="AI142" s="35"/>
      <c r="AJ142" s="35"/>
      <c r="AK142" s="35"/>
    </row>
    <row r="143" spans="1:37">
      <c r="A143" s="32"/>
      <c r="B143" s="32"/>
      <c r="C143" s="32"/>
      <c r="D143" s="32"/>
      <c r="E143" s="32"/>
      <c r="F143" s="32"/>
      <c r="G143" s="32"/>
      <c r="H143" s="33"/>
      <c r="J143" s="33"/>
      <c r="K143" s="33"/>
      <c r="L143" s="33"/>
      <c r="M143" s="33"/>
      <c r="N143" s="33"/>
      <c r="O143" s="33"/>
      <c r="P143" s="33"/>
      <c r="Q143" s="33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3"/>
      <c r="AD143" s="35"/>
      <c r="AE143" s="35"/>
      <c r="AF143" s="35"/>
      <c r="AG143" s="35"/>
      <c r="AH143" s="35"/>
      <c r="AI143" s="35"/>
      <c r="AJ143" s="35"/>
      <c r="AK143" s="35"/>
    </row>
    <row r="144" spans="1:37">
      <c r="A144" s="32"/>
      <c r="B144" s="32"/>
      <c r="C144" s="32"/>
      <c r="D144" s="32"/>
      <c r="E144" s="32"/>
      <c r="F144" s="32"/>
      <c r="G144" s="32"/>
      <c r="H144" s="33"/>
      <c r="J144" s="33"/>
      <c r="K144" s="33"/>
      <c r="L144" s="33"/>
      <c r="M144" s="33"/>
      <c r="N144" s="33"/>
      <c r="O144" s="33"/>
      <c r="P144" s="33"/>
      <c r="Q144" s="33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3"/>
      <c r="AD144" s="35"/>
      <c r="AE144" s="35"/>
      <c r="AF144" s="35"/>
      <c r="AG144" s="35"/>
      <c r="AH144" s="35"/>
      <c r="AI144" s="35"/>
      <c r="AJ144" s="35"/>
      <c r="AK144" s="35"/>
    </row>
    <row r="145" spans="1:37">
      <c r="A145" s="32"/>
      <c r="B145" s="32"/>
      <c r="C145" s="32"/>
      <c r="D145" s="32"/>
      <c r="E145" s="32"/>
      <c r="F145" s="32"/>
      <c r="G145" s="32"/>
      <c r="H145" s="33"/>
      <c r="J145" s="33"/>
      <c r="K145" s="33"/>
      <c r="L145" s="33"/>
      <c r="M145" s="33"/>
      <c r="N145" s="33"/>
      <c r="O145" s="33"/>
      <c r="P145" s="33"/>
      <c r="Q145" s="33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3"/>
      <c r="AD145" s="35"/>
      <c r="AE145" s="35"/>
      <c r="AF145" s="35"/>
      <c r="AG145" s="35"/>
      <c r="AH145" s="35"/>
      <c r="AI145" s="35"/>
      <c r="AJ145" s="35"/>
      <c r="AK145" s="35"/>
    </row>
    <row r="146" spans="1:37">
      <c r="A146" s="32"/>
      <c r="B146" s="32"/>
      <c r="C146" s="32"/>
      <c r="D146" s="32"/>
      <c r="E146" s="32"/>
      <c r="F146" s="32"/>
      <c r="G146" s="32"/>
      <c r="H146" s="33"/>
      <c r="J146" s="33"/>
      <c r="K146" s="33"/>
      <c r="L146" s="33"/>
      <c r="M146" s="33"/>
      <c r="N146" s="33"/>
      <c r="O146" s="33"/>
      <c r="P146" s="33"/>
      <c r="Q146" s="33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3"/>
      <c r="AD146" s="35"/>
      <c r="AE146" s="35"/>
      <c r="AF146" s="35"/>
      <c r="AG146" s="35"/>
      <c r="AH146" s="35"/>
      <c r="AI146" s="35"/>
      <c r="AJ146" s="35"/>
      <c r="AK146" s="35"/>
    </row>
    <row r="147" spans="1:37">
      <c r="A147" s="32"/>
      <c r="B147" s="32"/>
      <c r="C147" s="32"/>
      <c r="D147" s="32"/>
      <c r="E147" s="32"/>
      <c r="F147" s="32"/>
      <c r="G147" s="32"/>
      <c r="H147" s="33"/>
      <c r="J147" s="33"/>
      <c r="K147" s="33"/>
      <c r="L147" s="33"/>
      <c r="M147" s="33"/>
      <c r="N147" s="33"/>
      <c r="O147" s="33"/>
      <c r="P147" s="33"/>
      <c r="Q147" s="33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3"/>
      <c r="AD147" s="35"/>
      <c r="AE147" s="35"/>
      <c r="AF147" s="35"/>
      <c r="AG147" s="35"/>
      <c r="AH147" s="35"/>
      <c r="AI147" s="35"/>
      <c r="AJ147" s="35"/>
      <c r="AK147" s="35"/>
    </row>
    <row r="148" spans="1:37">
      <c r="A148" s="32"/>
      <c r="B148" s="32"/>
      <c r="C148" s="32"/>
      <c r="D148" s="32"/>
      <c r="E148" s="32"/>
      <c r="F148" s="32"/>
      <c r="G148" s="32"/>
      <c r="H148" s="33"/>
      <c r="J148" s="33"/>
      <c r="K148" s="33"/>
      <c r="L148" s="33"/>
      <c r="M148" s="33"/>
      <c r="N148" s="33"/>
      <c r="O148" s="33"/>
      <c r="P148" s="33"/>
      <c r="Q148" s="33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3"/>
      <c r="AD148" s="35"/>
      <c r="AE148" s="35"/>
      <c r="AF148" s="35"/>
      <c r="AG148" s="35"/>
      <c r="AH148" s="35"/>
      <c r="AI148" s="35"/>
      <c r="AJ148" s="35"/>
      <c r="AK148" s="35"/>
    </row>
    <row r="149" spans="1:37">
      <c r="A149" s="32"/>
      <c r="B149" s="32"/>
      <c r="C149" s="32"/>
      <c r="D149" s="32"/>
      <c r="E149" s="32"/>
      <c r="F149" s="32"/>
      <c r="G149" s="32"/>
      <c r="H149" s="33"/>
      <c r="J149" s="33"/>
      <c r="K149" s="33"/>
      <c r="L149" s="33"/>
      <c r="M149" s="33"/>
      <c r="N149" s="33"/>
      <c r="O149" s="33"/>
      <c r="P149" s="33"/>
      <c r="Q149" s="33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3"/>
      <c r="AD149" s="35"/>
      <c r="AE149" s="35"/>
      <c r="AF149" s="35"/>
      <c r="AG149" s="35"/>
      <c r="AH149" s="35"/>
      <c r="AI149" s="35"/>
      <c r="AJ149" s="35"/>
      <c r="AK149" s="35"/>
    </row>
    <row r="150" spans="1:37">
      <c r="A150" s="32"/>
      <c r="B150" s="32"/>
      <c r="C150" s="32"/>
      <c r="D150" s="32"/>
      <c r="E150" s="32"/>
      <c r="F150" s="32"/>
      <c r="G150" s="32"/>
      <c r="H150" s="33"/>
      <c r="J150" s="33"/>
      <c r="K150" s="33"/>
      <c r="L150" s="33"/>
      <c r="M150" s="33"/>
      <c r="N150" s="33"/>
      <c r="O150" s="33"/>
      <c r="P150" s="33"/>
      <c r="Q150" s="33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3"/>
      <c r="AD150" s="35"/>
      <c r="AE150" s="35"/>
      <c r="AF150" s="35"/>
      <c r="AG150" s="35"/>
      <c r="AH150" s="35"/>
      <c r="AI150" s="35"/>
      <c r="AJ150" s="35"/>
      <c r="AK150" s="35"/>
    </row>
    <row r="151" spans="1:37">
      <c r="A151" s="32"/>
      <c r="B151" s="32"/>
      <c r="C151" s="32"/>
      <c r="D151" s="32"/>
      <c r="E151" s="32"/>
      <c r="F151" s="32"/>
      <c r="G151" s="32"/>
      <c r="H151" s="33"/>
      <c r="J151" s="33"/>
      <c r="K151" s="33"/>
      <c r="L151" s="33"/>
      <c r="M151" s="33"/>
      <c r="N151" s="33"/>
      <c r="O151" s="33"/>
      <c r="P151" s="33"/>
      <c r="Q151" s="33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3"/>
      <c r="AD151" s="35"/>
      <c r="AE151" s="35"/>
      <c r="AF151" s="35"/>
      <c r="AG151" s="35"/>
      <c r="AH151" s="35"/>
      <c r="AI151" s="35"/>
      <c r="AJ151" s="35"/>
      <c r="AK151" s="35"/>
    </row>
    <row r="152" spans="1:37">
      <c r="A152" s="32"/>
      <c r="B152" s="32"/>
      <c r="C152" s="32"/>
      <c r="D152" s="32"/>
      <c r="E152" s="32"/>
      <c r="F152" s="32"/>
      <c r="G152" s="32"/>
      <c r="H152" s="33"/>
      <c r="J152" s="33"/>
      <c r="K152" s="33"/>
      <c r="L152" s="33"/>
      <c r="M152" s="33"/>
      <c r="N152" s="33"/>
      <c r="O152" s="33"/>
      <c r="P152" s="33"/>
      <c r="Q152" s="33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3"/>
      <c r="AD152" s="35"/>
      <c r="AE152" s="35"/>
      <c r="AF152" s="35"/>
      <c r="AG152" s="35"/>
      <c r="AH152" s="35"/>
      <c r="AI152" s="35"/>
      <c r="AJ152" s="35"/>
      <c r="AK152" s="35"/>
    </row>
    <row r="153" spans="1:37">
      <c r="A153" s="32"/>
      <c r="B153" s="32"/>
      <c r="C153" s="32"/>
      <c r="D153" s="32"/>
      <c r="E153" s="32"/>
      <c r="F153" s="32"/>
      <c r="G153" s="32"/>
      <c r="H153" s="33"/>
      <c r="J153" s="33"/>
      <c r="K153" s="33"/>
      <c r="L153" s="33"/>
      <c r="M153" s="33"/>
      <c r="N153" s="33"/>
      <c r="O153" s="33"/>
      <c r="P153" s="33"/>
      <c r="Q153" s="33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3"/>
      <c r="AD153" s="35"/>
      <c r="AE153" s="35"/>
      <c r="AF153" s="35"/>
      <c r="AG153" s="35"/>
      <c r="AH153" s="35"/>
      <c r="AI153" s="35"/>
      <c r="AJ153" s="35"/>
      <c r="AK153" s="35"/>
    </row>
    <row r="154" spans="1:37">
      <c r="A154" s="32"/>
      <c r="B154" s="32"/>
      <c r="C154" s="32"/>
      <c r="D154" s="32"/>
      <c r="E154" s="32"/>
      <c r="F154" s="32"/>
      <c r="G154" s="32"/>
      <c r="H154" s="33"/>
      <c r="J154" s="33"/>
      <c r="K154" s="33"/>
      <c r="L154" s="33"/>
      <c r="M154" s="33"/>
      <c r="N154" s="33"/>
      <c r="O154" s="33"/>
      <c r="P154" s="33"/>
      <c r="Q154" s="33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3"/>
      <c r="AD154" s="35"/>
      <c r="AE154" s="35"/>
      <c r="AF154" s="35"/>
      <c r="AG154" s="35"/>
      <c r="AH154" s="35"/>
      <c r="AI154" s="35"/>
      <c r="AJ154" s="35"/>
      <c r="AK154" s="35"/>
    </row>
    <row r="155" spans="1:37">
      <c r="A155" s="32"/>
      <c r="B155" s="32"/>
      <c r="C155" s="32"/>
      <c r="D155" s="32"/>
      <c r="E155" s="32"/>
      <c r="F155" s="32"/>
      <c r="G155" s="32"/>
      <c r="H155" s="33"/>
      <c r="J155" s="33"/>
      <c r="K155" s="33"/>
      <c r="L155" s="33"/>
      <c r="M155" s="33"/>
      <c r="N155" s="33"/>
      <c r="O155" s="33"/>
      <c r="P155" s="33"/>
      <c r="Q155" s="33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3"/>
      <c r="AD155" s="35"/>
      <c r="AE155" s="35"/>
      <c r="AF155" s="35"/>
      <c r="AG155" s="35"/>
      <c r="AH155" s="35"/>
      <c r="AI155" s="35"/>
      <c r="AJ155" s="35"/>
      <c r="AK155" s="35"/>
    </row>
    <row r="156" spans="1:37">
      <c r="A156" s="32"/>
      <c r="B156" s="32"/>
      <c r="C156" s="32"/>
      <c r="D156" s="32"/>
      <c r="E156" s="32"/>
      <c r="F156" s="32"/>
      <c r="G156" s="32"/>
      <c r="H156" s="33"/>
      <c r="J156" s="33"/>
      <c r="K156" s="33"/>
      <c r="L156" s="33"/>
      <c r="M156" s="33"/>
      <c r="N156" s="33"/>
      <c r="O156" s="33"/>
      <c r="P156" s="33"/>
      <c r="Q156" s="33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3"/>
      <c r="AD156" s="35"/>
      <c r="AE156" s="35"/>
      <c r="AF156" s="35"/>
      <c r="AG156" s="35"/>
      <c r="AH156" s="35"/>
      <c r="AI156" s="35"/>
      <c r="AJ156" s="35"/>
      <c r="AK156" s="35"/>
    </row>
    <row r="157" spans="1:37">
      <c r="A157" s="32"/>
      <c r="B157" s="32"/>
      <c r="C157" s="32"/>
      <c r="D157" s="32"/>
      <c r="E157" s="32"/>
      <c r="F157" s="32"/>
      <c r="G157" s="32"/>
      <c r="H157" s="33"/>
      <c r="J157" s="33"/>
      <c r="K157" s="33"/>
      <c r="L157" s="33"/>
      <c r="M157" s="33"/>
      <c r="N157" s="33"/>
      <c r="O157" s="33"/>
      <c r="P157" s="33"/>
      <c r="Q157" s="33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3"/>
      <c r="AD157" s="35"/>
      <c r="AE157" s="35"/>
      <c r="AF157" s="35"/>
      <c r="AG157" s="35"/>
      <c r="AH157" s="35"/>
      <c r="AI157" s="35"/>
      <c r="AJ157" s="35"/>
      <c r="AK157" s="35"/>
    </row>
    <row r="158" spans="1:37">
      <c r="A158" s="32"/>
      <c r="B158" s="32"/>
      <c r="C158" s="32"/>
      <c r="D158" s="32"/>
      <c r="E158" s="32"/>
      <c r="F158" s="32"/>
      <c r="G158" s="32"/>
      <c r="H158" s="33"/>
      <c r="J158" s="33"/>
      <c r="K158" s="33"/>
      <c r="L158" s="33"/>
      <c r="M158" s="33"/>
      <c r="N158" s="33"/>
      <c r="O158" s="33"/>
      <c r="P158" s="33"/>
      <c r="Q158" s="33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3"/>
      <c r="AD158" s="35"/>
      <c r="AE158" s="35"/>
      <c r="AF158" s="35"/>
      <c r="AG158" s="35"/>
      <c r="AH158" s="35"/>
      <c r="AI158" s="35"/>
      <c r="AJ158" s="35"/>
      <c r="AK158" s="35"/>
    </row>
    <row r="159" spans="1:37">
      <c r="A159" s="32"/>
      <c r="B159" s="32"/>
      <c r="C159" s="32"/>
      <c r="D159" s="32"/>
      <c r="E159" s="32"/>
      <c r="F159" s="32"/>
      <c r="G159" s="32"/>
      <c r="H159" s="33"/>
      <c r="J159" s="33"/>
      <c r="K159" s="33"/>
      <c r="L159" s="33"/>
      <c r="M159" s="33"/>
      <c r="N159" s="33"/>
      <c r="O159" s="33"/>
      <c r="P159" s="33"/>
      <c r="Q159" s="33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3"/>
      <c r="AD159" s="35"/>
      <c r="AE159" s="35"/>
      <c r="AF159" s="35"/>
      <c r="AG159" s="35"/>
      <c r="AH159" s="35"/>
      <c r="AI159" s="35"/>
      <c r="AJ159" s="35"/>
      <c r="AK159" s="35"/>
    </row>
    <row r="160" spans="1:37">
      <c r="A160" s="32"/>
      <c r="B160" s="32"/>
      <c r="C160" s="32"/>
      <c r="D160" s="32"/>
      <c r="E160" s="32"/>
      <c r="F160" s="32"/>
      <c r="G160" s="32"/>
      <c r="H160" s="33"/>
      <c r="J160" s="33"/>
      <c r="K160" s="33"/>
      <c r="L160" s="33"/>
      <c r="M160" s="33"/>
      <c r="N160" s="33"/>
      <c r="O160" s="33"/>
      <c r="P160" s="33"/>
      <c r="Q160" s="33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3"/>
      <c r="AD160" s="35"/>
      <c r="AE160" s="35"/>
      <c r="AF160" s="35"/>
      <c r="AG160" s="35"/>
      <c r="AH160" s="35"/>
      <c r="AI160" s="35"/>
      <c r="AJ160" s="35"/>
      <c r="AK160" s="35"/>
    </row>
    <row r="161" spans="1:37">
      <c r="A161" s="32"/>
      <c r="B161" s="32"/>
      <c r="C161" s="32"/>
      <c r="D161" s="32"/>
      <c r="E161" s="32"/>
      <c r="F161" s="32"/>
      <c r="G161" s="32"/>
      <c r="H161" s="33"/>
      <c r="J161" s="33"/>
      <c r="K161" s="33"/>
      <c r="L161" s="33"/>
      <c r="M161" s="33"/>
      <c r="N161" s="33"/>
      <c r="O161" s="33"/>
      <c r="P161" s="33"/>
      <c r="Q161" s="33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3"/>
      <c r="AD161" s="35"/>
      <c r="AE161" s="35"/>
      <c r="AF161" s="35"/>
      <c r="AG161" s="35"/>
      <c r="AH161" s="35"/>
      <c r="AI161" s="35"/>
      <c r="AJ161" s="35"/>
      <c r="AK161" s="35"/>
    </row>
    <row r="162" spans="1:37">
      <c r="A162" s="32"/>
      <c r="B162" s="32"/>
      <c r="C162" s="32"/>
      <c r="D162" s="32"/>
      <c r="E162" s="32"/>
      <c r="F162" s="32"/>
      <c r="G162" s="32"/>
      <c r="H162" s="33"/>
      <c r="J162" s="33"/>
      <c r="K162" s="33"/>
      <c r="L162" s="33"/>
      <c r="M162" s="33"/>
      <c r="N162" s="33"/>
      <c r="O162" s="33"/>
      <c r="P162" s="33"/>
      <c r="Q162" s="33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3"/>
      <c r="AD162" s="35"/>
      <c r="AE162" s="35"/>
      <c r="AF162" s="35"/>
      <c r="AG162" s="35"/>
      <c r="AH162" s="35"/>
      <c r="AI162" s="35"/>
      <c r="AJ162" s="35"/>
      <c r="AK162" s="35"/>
    </row>
    <row r="163" spans="1:37">
      <c r="A163" s="32"/>
      <c r="B163" s="32"/>
      <c r="C163" s="32"/>
      <c r="D163" s="32"/>
      <c r="E163" s="32"/>
      <c r="F163" s="32"/>
      <c r="G163" s="32"/>
      <c r="H163" s="33"/>
      <c r="J163" s="33"/>
      <c r="K163" s="33"/>
      <c r="L163" s="33"/>
      <c r="M163" s="33"/>
      <c r="N163" s="33"/>
      <c r="O163" s="33"/>
      <c r="P163" s="33"/>
      <c r="Q163" s="33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3"/>
      <c r="AD163" s="35"/>
      <c r="AE163" s="35"/>
      <c r="AF163" s="35"/>
      <c r="AG163" s="35"/>
      <c r="AH163" s="35"/>
      <c r="AI163" s="35"/>
      <c r="AJ163" s="35"/>
      <c r="AK163" s="35"/>
    </row>
    <row r="164" spans="1:37">
      <c r="A164" s="32"/>
      <c r="B164" s="32"/>
      <c r="C164" s="32"/>
      <c r="D164" s="32"/>
      <c r="E164" s="32"/>
      <c r="F164" s="32"/>
      <c r="G164" s="32"/>
      <c r="H164" s="33"/>
      <c r="J164" s="33"/>
      <c r="K164" s="33"/>
      <c r="L164" s="33"/>
      <c r="M164" s="33"/>
      <c r="N164" s="33"/>
      <c r="O164" s="33"/>
      <c r="P164" s="33"/>
      <c r="Q164" s="33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3"/>
      <c r="AD164" s="35"/>
      <c r="AE164" s="35"/>
      <c r="AF164" s="35"/>
      <c r="AG164" s="35"/>
      <c r="AH164" s="35"/>
      <c r="AI164" s="35"/>
      <c r="AJ164" s="35"/>
      <c r="AK164" s="35"/>
    </row>
    <row r="165" spans="1:37">
      <c r="A165" s="32"/>
      <c r="B165" s="32"/>
      <c r="C165" s="32"/>
      <c r="D165" s="32"/>
      <c r="E165" s="32"/>
      <c r="F165" s="32"/>
      <c r="G165" s="32"/>
      <c r="H165" s="33"/>
      <c r="J165" s="33"/>
      <c r="K165" s="33"/>
      <c r="L165" s="33"/>
      <c r="M165" s="33"/>
      <c r="N165" s="33"/>
      <c r="O165" s="33"/>
      <c r="P165" s="33"/>
      <c r="Q165" s="33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3"/>
      <c r="AD165" s="35"/>
      <c r="AE165" s="35"/>
      <c r="AF165" s="35"/>
      <c r="AG165" s="35"/>
      <c r="AH165" s="35"/>
      <c r="AI165" s="35"/>
      <c r="AJ165" s="35"/>
      <c r="AK165" s="35"/>
    </row>
    <row r="166" spans="1:37">
      <c r="A166" s="32"/>
      <c r="B166" s="32"/>
      <c r="C166" s="32"/>
      <c r="D166" s="32"/>
      <c r="E166" s="32"/>
      <c r="F166" s="32"/>
      <c r="G166" s="32"/>
      <c r="H166" s="33"/>
      <c r="J166" s="33"/>
      <c r="K166" s="33"/>
      <c r="L166" s="33"/>
      <c r="M166" s="33"/>
      <c r="N166" s="33"/>
      <c r="O166" s="33"/>
      <c r="P166" s="33"/>
      <c r="Q166" s="33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3"/>
      <c r="AD166" s="35"/>
      <c r="AE166" s="35"/>
      <c r="AF166" s="35"/>
      <c r="AG166" s="35"/>
      <c r="AH166" s="35"/>
      <c r="AI166" s="35"/>
      <c r="AJ166" s="35"/>
      <c r="AK166" s="35"/>
    </row>
    <row r="167" spans="1:37">
      <c r="A167" s="32"/>
      <c r="B167" s="32"/>
      <c r="C167" s="32"/>
      <c r="D167" s="32"/>
      <c r="E167" s="32"/>
      <c r="F167" s="32"/>
      <c r="G167" s="32"/>
      <c r="H167" s="33"/>
      <c r="J167" s="33"/>
      <c r="K167" s="33"/>
      <c r="L167" s="33"/>
      <c r="M167" s="33"/>
      <c r="N167" s="33"/>
      <c r="O167" s="33"/>
      <c r="P167" s="33"/>
      <c r="Q167" s="33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3"/>
      <c r="AD167" s="35"/>
      <c r="AE167" s="35"/>
      <c r="AF167" s="35"/>
      <c r="AG167" s="35"/>
      <c r="AH167" s="35"/>
      <c r="AI167" s="35"/>
      <c r="AJ167" s="35"/>
      <c r="AK167" s="35"/>
    </row>
    <row r="168" spans="1:37">
      <c r="A168" s="32"/>
      <c r="B168" s="32"/>
      <c r="C168" s="32"/>
      <c r="D168" s="32"/>
      <c r="E168" s="32"/>
      <c r="F168" s="32"/>
      <c r="G168" s="32"/>
      <c r="H168" s="33"/>
      <c r="J168" s="33"/>
      <c r="K168" s="33"/>
      <c r="L168" s="33"/>
      <c r="M168" s="33"/>
      <c r="N168" s="33"/>
      <c r="O168" s="33"/>
      <c r="P168" s="33"/>
      <c r="Q168" s="33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3"/>
      <c r="AD168" s="35"/>
      <c r="AE168" s="35"/>
      <c r="AF168" s="35"/>
      <c r="AG168" s="35"/>
      <c r="AH168" s="35"/>
      <c r="AI168" s="35"/>
      <c r="AJ168" s="35"/>
      <c r="AK168" s="35"/>
    </row>
    <row r="169" spans="1:37">
      <c r="A169" s="32"/>
      <c r="B169" s="32"/>
      <c r="C169" s="32"/>
      <c r="D169" s="32"/>
      <c r="E169" s="32"/>
      <c r="F169" s="32"/>
      <c r="G169" s="32"/>
      <c r="H169" s="33"/>
      <c r="J169" s="33"/>
      <c r="K169" s="33"/>
      <c r="L169" s="33"/>
      <c r="M169" s="33"/>
      <c r="N169" s="33"/>
      <c r="O169" s="33"/>
      <c r="P169" s="33"/>
      <c r="Q169" s="33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3"/>
      <c r="AD169" s="35"/>
      <c r="AE169" s="35"/>
      <c r="AF169" s="35"/>
      <c r="AG169" s="35"/>
      <c r="AH169" s="35"/>
      <c r="AI169" s="35"/>
      <c r="AJ169" s="35"/>
      <c r="AK169" s="35"/>
    </row>
    <row r="170" spans="1:37">
      <c r="A170" s="32"/>
      <c r="B170" s="32"/>
      <c r="C170" s="32"/>
      <c r="D170" s="32"/>
      <c r="E170" s="32"/>
      <c r="F170" s="32"/>
      <c r="G170" s="32"/>
      <c r="H170" s="33"/>
      <c r="J170" s="33"/>
      <c r="K170" s="33"/>
      <c r="L170" s="33"/>
      <c r="M170" s="33"/>
      <c r="N170" s="33"/>
      <c r="O170" s="33"/>
      <c r="P170" s="33"/>
      <c r="Q170" s="33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3"/>
      <c r="AD170" s="35"/>
      <c r="AE170" s="35"/>
      <c r="AF170" s="35"/>
      <c r="AG170" s="35"/>
      <c r="AH170" s="35"/>
      <c r="AI170" s="35"/>
      <c r="AJ170" s="35"/>
      <c r="AK170" s="35"/>
    </row>
    <row r="171" spans="1:37">
      <c r="A171" s="32"/>
      <c r="B171" s="32"/>
      <c r="C171" s="32"/>
      <c r="D171" s="32"/>
      <c r="E171" s="32"/>
      <c r="F171" s="32"/>
      <c r="G171" s="32"/>
      <c r="H171" s="33"/>
      <c r="J171" s="33"/>
      <c r="K171" s="33"/>
      <c r="L171" s="33"/>
      <c r="M171" s="33"/>
      <c r="N171" s="33"/>
      <c r="O171" s="33"/>
      <c r="P171" s="33"/>
      <c r="Q171" s="33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3"/>
      <c r="AD171" s="35"/>
      <c r="AE171" s="35"/>
      <c r="AF171" s="35"/>
      <c r="AG171" s="35"/>
      <c r="AH171" s="35"/>
      <c r="AI171" s="35"/>
      <c r="AJ171" s="35"/>
      <c r="AK171" s="35"/>
    </row>
    <row r="172" spans="1:37">
      <c r="A172" s="32"/>
      <c r="B172" s="32"/>
      <c r="C172" s="32"/>
      <c r="D172" s="32"/>
      <c r="E172" s="32"/>
      <c r="F172" s="32"/>
      <c r="G172" s="32"/>
      <c r="H172" s="33"/>
      <c r="J172" s="33"/>
      <c r="K172" s="33"/>
      <c r="L172" s="33"/>
      <c r="M172" s="33"/>
      <c r="N172" s="33"/>
      <c r="O172" s="33"/>
      <c r="P172" s="33"/>
      <c r="Q172" s="33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3"/>
      <c r="AD172" s="35"/>
      <c r="AE172" s="35"/>
      <c r="AF172" s="35"/>
      <c r="AG172" s="35"/>
      <c r="AH172" s="35"/>
      <c r="AI172" s="35"/>
      <c r="AJ172" s="35"/>
      <c r="AK172" s="35"/>
    </row>
    <row r="173" spans="1:37">
      <c r="A173" s="32"/>
      <c r="B173" s="32"/>
      <c r="C173" s="32"/>
      <c r="D173" s="32"/>
      <c r="E173" s="32"/>
      <c r="F173" s="32"/>
      <c r="G173" s="32"/>
      <c r="H173" s="33"/>
      <c r="J173" s="33"/>
      <c r="K173" s="33"/>
      <c r="L173" s="33"/>
      <c r="M173" s="33"/>
      <c r="N173" s="33"/>
      <c r="O173" s="33"/>
      <c r="P173" s="33"/>
      <c r="Q173" s="33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3"/>
      <c r="AD173" s="35"/>
      <c r="AE173" s="35"/>
      <c r="AF173" s="35"/>
      <c r="AG173" s="35"/>
      <c r="AH173" s="35"/>
      <c r="AI173" s="35"/>
      <c r="AJ173" s="35"/>
      <c r="AK173" s="35"/>
    </row>
    <row r="174" spans="1:37">
      <c r="A174" s="32"/>
      <c r="B174" s="32"/>
      <c r="C174" s="32"/>
      <c r="D174" s="32"/>
      <c r="E174" s="32"/>
      <c r="F174" s="32"/>
      <c r="G174" s="32"/>
      <c r="H174" s="33"/>
      <c r="J174" s="33"/>
      <c r="K174" s="33"/>
      <c r="L174" s="33"/>
      <c r="M174" s="33"/>
      <c r="N174" s="33"/>
      <c r="O174" s="33"/>
      <c r="P174" s="33"/>
      <c r="Q174" s="33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3"/>
      <c r="AD174" s="35"/>
      <c r="AE174" s="35"/>
      <c r="AF174" s="35"/>
      <c r="AG174" s="35"/>
      <c r="AH174" s="35"/>
      <c r="AI174" s="35"/>
      <c r="AJ174" s="35"/>
      <c r="AK174" s="35"/>
    </row>
    <row r="175" spans="1:37">
      <c r="A175" s="32"/>
      <c r="B175" s="32"/>
      <c r="C175" s="32"/>
      <c r="D175" s="32"/>
      <c r="E175" s="32"/>
      <c r="F175" s="32"/>
      <c r="G175" s="32"/>
      <c r="H175" s="33"/>
      <c r="J175" s="33"/>
      <c r="K175" s="33"/>
      <c r="L175" s="33"/>
      <c r="M175" s="33"/>
      <c r="N175" s="33"/>
      <c r="O175" s="33"/>
      <c r="P175" s="33"/>
      <c r="Q175" s="33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3"/>
      <c r="AD175" s="35"/>
      <c r="AE175" s="35"/>
      <c r="AF175" s="35"/>
      <c r="AG175" s="35"/>
      <c r="AH175" s="35"/>
      <c r="AI175" s="35"/>
      <c r="AJ175" s="35"/>
      <c r="AK175" s="35"/>
    </row>
    <row r="176" spans="1:37">
      <c r="A176" s="32"/>
      <c r="B176" s="32"/>
      <c r="C176" s="32"/>
      <c r="D176" s="32"/>
      <c r="E176" s="32"/>
      <c r="F176" s="32"/>
      <c r="G176" s="32"/>
      <c r="H176" s="33"/>
      <c r="J176" s="33"/>
      <c r="K176" s="33"/>
      <c r="L176" s="33"/>
      <c r="M176" s="33"/>
      <c r="N176" s="33"/>
      <c r="O176" s="33"/>
      <c r="P176" s="33"/>
      <c r="Q176" s="33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3"/>
      <c r="AD176" s="35"/>
      <c r="AE176" s="35"/>
      <c r="AF176" s="35"/>
      <c r="AG176" s="35"/>
      <c r="AH176" s="35"/>
      <c r="AI176" s="35"/>
      <c r="AJ176" s="35"/>
      <c r="AK176" s="35"/>
    </row>
    <row r="177" spans="1:37">
      <c r="A177" s="32"/>
      <c r="B177" s="32"/>
      <c r="C177" s="32"/>
      <c r="D177" s="32"/>
      <c r="E177" s="32"/>
      <c r="F177" s="32"/>
      <c r="G177" s="32"/>
      <c r="H177" s="33"/>
      <c r="J177" s="33"/>
      <c r="K177" s="33"/>
      <c r="L177" s="33"/>
      <c r="M177" s="33"/>
      <c r="N177" s="33"/>
      <c r="O177" s="33"/>
      <c r="P177" s="33"/>
      <c r="Q177" s="33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3"/>
      <c r="AD177" s="35"/>
      <c r="AE177" s="35"/>
      <c r="AF177" s="35"/>
      <c r="AG177" s="35"/>
      <c r="AH177" s="35"/>
      <c r="AI177" s="35"/>
      <c r="AJ177" s="35"/>
      <c r="AK177" s="35"/>
    </row>
    <row r="178" spans="1:37">
      <c r="A178" s="32"/>
      <c r="B178" s="32"/>
      <c r="C178" s="32"/>
      <c r="D178" s="32"/>
      <c r="E178" s="32"/>
      <c r="F178" s="32"/>
      <c r="G178" s="32"/>
      <c r="H178" s="33"/>
      <c r="J178" s="33"/>
      <c r="K178" s="33"/>
      <c r="L178" s="33"/>
      <c r="M178" s="33"/>
      <c r="N178" s="33"/>
      <c r="O178" s="33"/>
      <c r="P178" s="33"/>
      <c r="Q178" s="33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3"/>
      <c r="AD178" s="35"/>
      <c r="AE178" s="35"/>
      <c r="AF178" s="35"/>
      <c r="AG178" s="35"/>
      <c r="AH178" s="35"/>
      <c r="AI178" s="35"/>
      <c r="AJ178" s="35"/>
      <c r="AK178" s="35"/>
    </row>
    <row r="179" spans="1:37">
      <c r="A179" s="32"/>
      <c r="B179" s="32"/>
      <c r="C179" s="32"/>
      <c r="D179" s="32"/>
      <c r="E179" s="32"/>
      <c r="F179" s="32"/>
      <c r="G179" s="32"/>
      <c r="H179" s="33"/>
      <c r="J179" s="33"/>
      <c r="K179" s="33"/>
      <c r="L179" s="33"/>
      <c r="M179" s="33"/>
      <c r="N179" s="33"/>
      <c r="O179" s="33"/>
      <c r="P179" s="33"/>
      <c r="Q179" s="33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3"/>
      <c r="AD179" s="35"/>
      <c r="AE179" s="35"/>
      <c r="AF179" s="35"/>
      <c r="AG179" s="35"/>
      <c r="AH179" s="35"/>
      <c r="AI179" s="35"/>
      <c r="AJ179" s="35"/>
      <c r="AK179" s="35"/>
    </row>
    <row r="180" spans="1:37">
      <c r="A180" s="32"/>
      <c r="B180" s="32"/>
      <c r="C180" s="32"/>
      <c r="D180" s="32"/>
      <c r="E180" s="32"/>
      <c r="F180" s="32"/>
      <c r="G180" s="32"/>
      <c r="H180" s="33"/>
      <c r="J180" s="33"/>
      <c r="K180" s="33"/>
      <c r="L180" s="33"/>
      <c r="M180" s="33"/>
      <c r="N180" s="33"/>
      <c r="O180" s="33"/>
      <c r="P180" s="33"/>
      <c r="Q180" s="33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3"/>
      <c r="AD180" s="35"/>
      <c r="AE180" s="35"/>
      <c r="AF180" s="35"/>
      <c r="AG180" s="35"/>
      <c r="AH180" s="35"/>
      <c r="AI180" s="35"/>
      <c r="AJ180" s="35"/>
      <c r="AK180" s="35"/>
    </row>
    <row r="181" spans="1:37">
      <c r="A181" s="32"/>
      <c r="B181" s="32"/>
      <c r="C181" s="32"/>
      <c r="D181" s="32"/>
      <c r="E181" s="32"/>
      <c r="F181" s="32"/>
      <c r="G181" s="32"/>
      <c r="H181" s="33"/>
      <c r="J181" s="33"/>
      <c r="K181" s="33"/>
      <c r="L181" s="33"/>
      <c r="M181" s="33"/>
      <c r="N181" s="33"/>
      <c r="O181" s="33"/>
      <c r="P181" s="33"/>
      <c r="Q181" s="33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3"/>
      <c r="AD181" s="35"/>
      <c r="AE181" s="35"/>
      <c r="AF181" s="35"/>
      <c r="AG181" s="35"/>
      <c r="AH181" s="35"/>
      <c r="AI181" s="35"/>
      <c r="AJ181" s="35"/>
      <c r="AK181" s="35"/>
    </row>
    <row r="182" spans="1:37">
      <c r="A182" s="32"/>
      <c r="B182" s="32"/>
      <c r="C182" s="32"/>
      <c r="D182" s="32"/>
      <c r="E182" s="32"/>
      <c r="F182" s="32"/>
      <c r="G182" s="32"/>
      <c r="H182" s="33"/>
      <c r="J182" s="33"/>
      <c r="K182" s="33"/>
      <c r="L182" s="33"/>
      <c r="M182" s="33"/>
      <c r="N182" s="33"/>
      <c r="O182" s="33"/>
      <c r="P182" s="33"/>
      <c r="Q182" s="33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3"/>
      <c r="AD182" s="35"/>
      <c r="AE182" s="35"/>
      <c r="AF182" s="35"/>
      <c r="AG182" s="35"/>
      <c r="AH182" s="35"/>
      <c r="AI182" s="35"/>
      <c r="AJ182" s="35"/>
      <c r="AK182" s="35"/>
    </row>
    <row r="183" spans="1:37">
      <c r="A183" s="32"/>
      <c r="B183" s="32"/>
      <c r="C183" s="32"/>
      <c r="D183" s="32"/>
      <c r="E183" s="32"/>
      <c r="F183" s="32"/>
      <c r="G183" s="32"/>
      <c r="H183" s="33"/>
      <c r="J183" s="33"/>
      <c r="K183" s="33"/>
      <c r="L183" s="33"/>
      <c r="M183" s="33"/>
      <c r="N183" s="33"/>
      <c r="O183" s="33"/>
      <c r="P183" s="33"/>
      <c r="Q183" s="33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3"/>
      <c r="AD183" s="35"/>
      <c r="AE183" s="35"/>
      <c r="AF183" s="35"/>
      <c r="AG183" s="35"/>
      <c r="AH183" s="35"/>
      <c r="AI183" s="35"/>
      <c r="AJ183" s="35"/>
      <c r="AK183" s="35"/>
    </row>
    <row r="184" spans="1:37">
      <c r="A184" s="32"/>
      <c r="B184" s="32"/>
      <c r="C184" s="32"/>
      <c r="D184" s="32"/>
      <c r="E184" s="32"/>
      <c r="F184" s="32"/>
      <c r="G184" s="32"/>
      <c r="H184" s="33"/>
      <c r="J184" s="33"/>
      <c r="K184" s="33"/>
      <c r="L184" s="33"/>
      <c r="M184" s="33"/>
      <c r="N184" s="33"/>
      <c r="O184" s="33"/>
      <c r="P184" s="33"/>
      <c r="Q184" s="33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3"/>
      <c r="AD184" s="35"/>
      <c r="AE184" s="35"/>
      <c r="AF184" s="35"/>
      <c r="AG184" s="35"/>
      <c r="AH184" s="35"/>
      <c r="AI184" s="35"/>
      <c r="AJ184" s="35"/>
      <c r="AK184" s="35"/>
    </row>
    <row r="185" spans="1:37">
      <c r="A185" s="32"/>
      <c r="B185" s="32"/>
      <c r="C185" s="32"/>
      <c r="D185" s="32"/>
      <c r="E185" s="32"/>
      <c r="F185" s="32"/>
      <c r="G185" s="32"/>
      <c r="H185" s="33"/>
      <c r="J185" s="33"/>
      <c r="K185" s="33"/>
      <c r="L185" s="33"/>
      <c r="M185" s="33"/>
      <c r="N185" s="33"/>
      <c r="O185" s="33"/>
      <c r="P185" s="33"/>
      <c r="Q185" s="33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3"/>
      <c r="AD185" s="35"/>
      <c r="AE185" s="35"/>
      <c r="AF185" s="35"/>
      <c r="AG185" s="35"/>
      <c r="AH185" s="35"/>
      <c r="AI185" s="35"/>
      <c r="AJ185" s="35"/>
      <c r="AK185" s="35"/>
    </row>
    <row r="186" spans="1:37">
      <c r="A186" s="32"/>
      <c r="B186" s="32"/>
      <c r="C186" s="32"/>
      <c r="D186" s="32"/>
      <c r="E186" s="32"/>
      <c r="F186" s="32"/>
      <c r="G186" s="32"/>
      <c r="H186" s="33"/>
      <c r="J186" s="33"/>
      <c r="K186" s="33"/>
      <c r="L186" s="33"/>
      <c r="M186" s="33"/>
      <c r="N186" s="33"/>
      <c r="O186" s="33"/>
      <c r="P186" s="33"/>
      <c r="Q186" s="33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3"/>
      <c r="AD186" s="35"/>
      <c r="AE186" s="35"/>
      <c r="AF186" s="35"/>
      <c r="AG186" s="35"/>
      <c r="AH186" s="35"/>
      <c r="AI186" s="35"/>
      <c r="AJ186" s="35"/>
      <c r="AK186" s="35"/>
    </row>
    <row r="187" spans="1:37">
      <c r="A187" s="32"/>
      <c r="B187" s="32"/>
      <c r="C187" s="32"/>
      <c r="D187" s="32"/>
      <c r="E187" s="32"/>
      <c r="F187" s="32"/>
      <c r="G187" s="32"/>
      <c r="H187" s="33"/>
      <c r="J187" s="33"/>
      <c r="K187" s="33"/>
      <c r="L187" s="33"/>
      <c r="M187" s="33"/>
      <c r="N187" s="33"/>
      <c r="O187" s="33"/>
      <c r="P187" s="33"/>
      <c r="Q187" s="33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3"/>
      <c r="AD187" s="35"/>
      <c r="AE187" s="35"/>
      <c r="AF187" s="35"/>
      <c r="AG187" s="35"/>
      <c r="AH187" s="35"/>
      <c r="AI187" s="35"/>
      <c r="AJ187" s="35"/>
      <c r="AK187" s="35"/>
    </row>
    <row r="188" spans="1:37">
      <c r="A188" s="32"/>
      <c r="B188" s="32"/>
      <c r="C188" s="32"/>
      <c r="D188" s="32"/>
      <c r="E188" s="32"/>
      <c r="F188" s="32"/>
      <c r="G188" s="32"/>
      <c r="H188" s="33"/>
      <c r="J188" s="33"/>
      <c r="K188" s="33"/>
      <c r="L188" s="33"/>
      <c r="M188" s="33"/>
      <c r="N188" s="33"/>
      <c r="O188" s="33"/>
      <c r="P188" s="33"/>
      <c r="Q188" s="33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3"/>
      <c r="AD188" s="35"/>
      <c r="AE188" s="35"/>
      <c r="AF188" s="35"/>
      <c r="AG188" s="35"/>
      <c r="AH188" s="35"/>
      <c r="AI188" s="35"/>
      <c r="AJ188" s="35"/>
      <c r="AK188" s="35"/>
    </row>
    <row r="189" spans="1:37">
      <c r="A189" s="32"/>
      <c r="B189" s="32"/>
      <c r="C189" s="32"/>
      <c r="D189" s="32"/>
      <c r="E189" s="32"/>
      <c r="F189" s="32"/>
      <c r="G189" s="32"/>
      <c r="H189" s="33"/>
      <c r="J189" s="33"/>
      <c r="K189" s="33"/>
      <c r="L189" s="33"/>
      <c r="M189" s="33"/>
      <c r="N189" s="33"/>
      <c r="O189" s="33"/>
      <c r="P189" s="33"/>
      <c r="Q189" s="33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3"/>
      <c r="AD189" s="35"/>
      <c r="AE189" s="35"/>
      <c r="AF189" s="35"/>
      <c r="AG189" s="35"/>
      <c r="AH189" s="35"/>
      <c r="AI189" s="35"/>
      <c r="AJ189" s="35"/>
      <c r="AK189" s="35"/>
    </row>
    <row r="190" spans="1:37">
      <c r="A190" s="32"/>
      <c r="B190" s="32"/>
      <c r="C190" s="32"/>
      <c r="D190" s="32"/>
      <c r="E190" s="32"/>
      <c r="F190" s="32"/>
      <c r="G190" s="32"/>
      <c r="H190" s="33"/>
      <c r="J190" s="33"/>
      <c r="K190" s="33"/>
      <c r="L190" s="33"/>
      <c r="M190" s="33"/>
      <c r="N190" s="33"/>
      <c r="O190" s="33"/>
      <c r="P190" s="33"/>
      <c r="Q190" s="33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3"/>
      <c r="AD190" s="35"/>
      <c r="AE190" s="35"/>
      <c r="AF190" s="35"/>
      <c r="AG190" s="35"/>
      <c r="AH190" s="35"/>
      <c r="AI190" s="35"/>
      <c r="AJ190" s="35"/>
      <c r="AK190" s="35"/>
    </row>
    <row r="191" spans="1:37">
      <c r="A191" s="32"/>
      <c r="B191" s="32"/>
      <c r="C191" s="32"/>
      <c r="D191" s="32"/>
      <c r="E191" s="32"/>
      <c r="F191" s="32"/>
      <c r="G191" s="32"/>
      <c r="H191" s="33"/>
      <c r="J191" s="33"/>
      <c r="K191" s="33"/>
      <c r="L191" s="33"/>
      <c r="M191" s="33"/>
      <c r="N191" s="33"/>
      <c r="O191" s="33"/>
      <c r="P191" s="33"/>
      <c r="Q191" s="33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3"/>
      <c r="AD191" s="35"/>
      <c r="AE191" s="35"/>
      <c r="AF191" s="35"/>
      <c r="AG191" s="35"/>
      <c r="AH191" s="35"/>
      <c r="AI191" s="35"/>
      <c r="AJ191" s="35"/>
      <c r="AK191" s="35"/>
    </row>
    <row r="192" spans="1:37">
      <c r="A192" s="32"/>
      <c r="B192" s="32"/>
      <c r="C192" s="32"/>
      <c r="D192" s="32"/>
      <c r="E192" s="32"/>
      <c r="F192" s="32"/>
      <c r="G192" s="32"/>
      <c r="H192" s="33"/>
      <c r="J192" s="33"/>
      <c r="K192" s="33"/>
      <c r="L192" s="33"/>
      <c r="M192" s="33"/>
      <c r="N192" s="33"/>
      <c r="O192" s="33"/>
      <c r="P192" s="33"/>
      <c r="Q192" s="33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3"/>
      <c r="AD192" s="35"/>
      <c r="AE192" s="35"/>
      <c r="AF192" s="35"/>
      <c r="AG192" s="35"/>
      <c r="AH192" s="35"/>
      <c r="AI192" s="35"/>
      <c r="AJ192" s="35"/>
      <c r="AK192" s="35"/>
    </row>
    <row r="193" spans="1:37">
      <c r="A193" s="32"/>
      <c r="B193" s="32"/>
      <c r="C193" s="32"/>
      <c r="D193" s="32"/>
      <c r="E193" s="32"/>
      <c r="F193" s="32"/>
      <c r="G193" s="32"/>
      <c r="H193" s="33"/>
      <c r="J193" s="33"/>
      <c r="K193" s="33"/>
      <c r="L193" s="33"/>
      <c r="M193" s="33"/>
      <c r="N193" s="33"/>
      <c r="O193" s="33"/>
      <c r="P193" s="33"/>
      <c r="Q193" s="33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3"/>
      <c r="AD193" s="35"/>
      <c r="AE193" s="35"/>
      <c r="AF193" s="35"/>
      <c r="AG193" s="35"/>
      <c r="AH193" s="35"/>
      <c r="AI193" s="35"/>
      <c r="AJ193" s="35"/>
      <c r="AK193" s="35"/>
    </row>
    <row r="194" spans="1:37">
      <c r="A194" s="32"/>
      <c r="B194" s="32"/>
      <c r="C194" s="32"/>
      <c r="D194" s="32"/>
      <c r="E194" s="32"/>
      <c r="F194" s="32"/>
      <c r="G194" s="32"/>
      <c r="H194" s="33"/>
      <c r="J194" s="33"/>
      <c r="K194" s="33"/>
      <c r="L194" s="33"/>
      <c r="M194" s="33"/>
      <c r="N194" s="33"/>
      <c r="O194" s="33"/>
      <c r="P194" s="33"/>
      <c r="Q194" s="33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3"/>
      <c r="AD194" s="35"/>
      <c r="AE194" s="35"/>
      <c r="AF194" s="35"/>
      <c r="AG194" s="35"/>
      <c r="AH194" s="35"/>
      <c r="AI194" s="35"/>
      <c r="AJ194" s="35"/>
      <c r="AK194" s="35"/>
    </row>
    <row r="195" spans="1:37">
      <c r="A195" s="32"/>
      <c r="B195" s="32"/>
      <c r="C195" s="32"/>
      <c r="D195" s="32"/>
      <c r="E195" s="32"/>
      <c r="F195" s="32"/>
      <c r="G195" s="32"/>
      <c r="H195" s="33"/>
      <c r="J195" s="33"/>
      <c r="K195" s="33"/>
      <c r="L195" s="33"/>
      <c r="M195" s="33"/>
      <c r="N195" s="33"/>
      <c r="O195" s="33"/>
      <c r="P195" s="33"/>
      <c r="Q195" s="33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3"/>
      <c r="AD195" s="35"/>
      <c r="AE195" s="35"/>
      <c r="AF195" s="35"/>
      <c r="AG195" s="35"/>
      <c r="AH195" s="35"/>
      <c r="AI195" s="35"/>
      <c r="AJ195" s="35"/>
      <c r="AK195" s="35"/>
    </row>
    <row r="196" spans="1:37">
      <c r="A196" s="32"/>
      <c r="B196" s="32"/>
      <c r="C196" s="32"/>
      <c r="D196" s="32"/>
      <c r="E196" s="32"/>
      <c r="F196" s="32"/>
      <c r="G196" s="32"/>
      <c r="H196" s="33"/>
      <c r="J196" s="33"/>
      <c r="K196" s="33"/>
      <c r="L196" s="33"/>
      <c r="M196" s="33"/>
      <c r="N196" s="33"/>
      <c r="O196" s="33"/>
      <c r="P196" s="33"/>
      <c r="Q196" s="33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3"/>
      <c r="AD196" s="35"/>
      <c r="AE196" s="35"/>
      <c r="AF196" s="35"/>
      <c r="AG196" s="35"/>
      <c r="AH196" s="35"/>
      <c r="AI196" s="35"/>
      <c r="AJ196" s="35"/>
      <c r="AK196" s="35"/>
    </row>
    <row r="197" spans="1:37">
      <c r="A197" s="32"/>
      <c r="B197" s="32"/>
      <c r="C197" s="32"/>
      <c r="D197" s="32"/>
      <c r="E197" s="32"/>
      <c r="F197" s="32"/>
      <c r="G197" s="32"/>
      <c r="H197" s="33"/>
      <c r="J197" s="33"/>
      <c r="K197" s="33"/>
      <c r="L197" s="33"/>
      <c r="M197" s="33"/>
      <c r="N197" s="33"/>
      <c r="O197" s="33"/>
      <c r="P197" s="33"/>
      <c r="Q197" s="33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3"/>
      <c r="AD197" s="35"/>
      <c r="AE197" s="35"/>
      <c r="AF197" s="35"/>
      <c r="AG197" s="35"/>
      <c r="AH197" s="35"/>
      <c r="AI197" s="35"/>
      <c r="AJ197" s="35"/>
      <c r="AK197" s="35"/>
    </row>
    <row r="198" spans="1:37">
      <c r="A198" s="32"/>
      <c r="B198" s="32"/>
      <c r="C198" s="32"/>
      <c r="D198" s="32"/>
      <c r="E198" s="32"/>
      <c r="F198" s="32"/>
      <c r="G198" s="32"/>
      <c r="H198" s="33"/>
      <c r="J198" s="33"/>
      <c r="K198" s="33"/>
      <c r="L198" s="33"/>
      <c r="M198" s="33"/>
      <c r="N198" s="33"/>
      <c r="O198" s="33"/>
      <c r="P198" s="33"/>
      <c r="Q198" s="33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3"/>
      <c r="AD198" s="35"/>
      <c r="AE198" s="35"/>
      <c r="AF198" s="35"/>
      <c r="AG198" s="35"/>
      <c r="AH198" s="35"/>
      <c r="AI198" s="35"/>
      <c r="AJ198" s="35"/>
      <c r="AK198" s="35"/>
    </row>
    <row r="199" spans="1:37">
      <c r="A199" s="32"/>
      <c r="B199" s="32"/>
      <c r="C199" s="32"/>
      <c r="D199" s="32"/>
      <c r="E199" s="32"/>
      <c r="F199" s="32"/>
      <c r="G199" s="32"/>
      <c r="H199" s="33"/>
      <c r="J199" s="33"/>
      <c r="K199" s="33"/>
      <c r="L199" s="33"/>
      <c r="M199" s="33"/>
      <c r="N199" s="33"/>
      <c r="O199" s="33"/>
      <c r="P199" s="33"/>
      <c r="Q199" s="33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3"/>
      <c r="AD199" s="35"/>
      <c r="AE199" s="35"/>
      <c r="AF199" s="35"/>
      <c r="AG199" s="35"/>
      <c r="AH199" s="35"/>
      <c r="AI199" s="35"/>
      <c r="AJ199" s="35"/>
      <c r="AK199" s="35"/>
    </row>
    <row r="200" spans="1:37">
      <c r="A200" s="32"/>
      <c r="B200" s="32"/>
      <c r="C200" s="32"/>
      <c r="D200" s="32"/>
      <c r="E200" s="32"/>
      <c r="F200" s="32"/>
      <c r="G200" s="32"/>
      <c r="H200" s="33"/>
      <c r="J200" s="33"/>
      <c r="K200" s="33"/>
      <c r="L200" s="33"/>
      <c r="M200" s="33"/>
      <c r="N200" s="33"/>
      <c r="O200" s="33"/>
      <c r="P200" s="33"/>
      <c r="Q200" s="33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3"/>
      <c r="AD200" s="35"/>
      <c r="AE200" s="35"/>
      <c r="AF200" s="35"/>
      <c r="AG200" s="35"/>
      <c r="AH200" s="35"/>
      <c r="AI200" s="35"/>
      <c r="AJ200" s="35"/>
      <c r="AK200" s="35"/>
    </row>
    <row r="201" spans="1:37">
      <c r="A201" s="32"/>
      <c r="B201" s="32"/>
      <c r="C201" s="32"/>
      <c r="D201" s="32"/>
      <c r="E201" s="32"/>
      <c r="F201" s="32"/>
      <c r="G201" s="32"/>
      <c r="H201" s="33"/>
      <c r="J201" s="33"/>
      <c r="K201" s="33"/>
      <c r="L201" s="33"/>
      <c r="M201" s="33"/>
      <c r="N201" s="33"/>
      <c r="O201" s="33"/>
      <c r="P201" s="33"/>
      <c r="Q201" s="33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3"/>
      <c r="AD201" s="35"/>
      <c r="AE201" s="35"/>
      <c r="AF201" s="35"/>
      <c r="AG201" s="35"/>
      <c r="AH201" s="35"/>
      <c r="AI201" s="35"/>
      <c r="AJ201" s="35"/>
      <c r="AK201" s="35"/>
    </row>
    <row r="202" spans="1:37">
      <c r="A202" s="32"/>
      <c r="B202" s="32"/>
      <c r="C202" s="32"/>
      <c r="D202" s="32"/>
      <c r="E202" s="32"/>
      <c r="F202" s="32"/>
      <c r="G202" s="32"/>
      <c r="H202" s="33"/>
      <c r="J202" s="33"/>
      <c r="K202" s="33"/>
      <c r="L202" s="33"/>
      <c r="M202" s="33"/>
      <c r="N202" s="33"/>
      <c r="O202" s="33"/>
      <c r="P202" s="33"/>
      <c r="Q202" s="33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3"/>
      <c r="AD202" s="35"/>
      <c r="AE202" s="35"/>
      <c r="AF202" s="35"/>
      <c r="AG202" s="35"/>
      <c r="AH202" s="35"/>
      <c r="AI202" s="35"/>
      <c r="AJ202" s="35"/>
      <c r="AK202" s="35"/>
    </row>
    <row r="203" spans="1:37">
      <c r="A203" s="32"/>
      <c r="B203" s="32"/>
      <c r="C203" s="32"/>
      <c r="D203" s="32"/>
      <c r="E203" s="32"/>
      <c r="F203" s="32"/>
      <c r="G203" s="32"/>
      <c r="H203" s="33"/>
      <c r="J203" s="33"/>
      <c r="K203" s="33"/>
      <c r="L203" s="33"/>
      <c r="M203" s="33"/>
      <c r="N203" s="33"/>
      <c r="O203" s="33"/>
      <c r="P203" s="33"/>
      <c r="Q203" s="33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3"/>
      <c r="AD203" s="35"/>
      <c r="AE203" s="35"/>
      <c r="AF203" s="35"/>
      <c r="AG203" s="35"/>
      <c r="AH203" s="35"/>
      <c r="AI203" s="35"/>
      <c r="AJ203" s="35"/>
      <c r="AK203" s="35"/>
    </row>
    <row r="204" spans="1:37">
      <c r="A204" s="32"/>
      <c r="B204" s="32"/>
      <c r="C204" s="32"/>
      <c r="D204" s="32"/>
      <c r="E204" s="32"/>
      <c r="F204" s="32"/>
      <c r="G204" s="32"/>
      <c r="H204" s="33"/>
      <c r="J204" s="33"/>
      <c r="K204" s="33"/>
      <c r="L204" s="33"/>
      <c r="M204" s="33"/>
      <c r="N204" s="33"/>
      <c r="O204" s="33"/>
      <c r="P204" s="33"/>
      <c r="Q204" s="33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3"/>
      <c r="AD204" s="35"/>
      <c r="AE204" s="35"/>
      <c r="AF204" s="35"/>
      <c r="AG204" s="35"/>
      <c r="AH204" s="35"/>
      <c r="AI204" s="35"/>
      <c r="AJ204" s="35"/>
      <c r="AK204" s="35"/>
    </row>
    <row r="205" spans="1:37">
      <c r="A205" s="32"/>
      <c r="B205" s="32"/>
      <c r="C205" s="32"/>
      <c r="D205" s="32"/>
      <c r="E205" s="32"/>
      <c r="F205" s="32"/>
      <c r="G205" s="32"/>
      <c r="H205" s="33"/>
      <c r="J205" s="33"/>
      <c r="K205" s="33"/>
      <c r="L205" s="33"/>
      <c r="M205" s="33"/>
      <c r="N205" s="33"/>
      <c r="O205" s="33"/>
      <c r="P205" s="33"/>
      <c r="Q205" s="33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3"/>
      <c r="AD205" s="35"/>
      <c r="AE205" s="35"/>
      <c r="AF205" s="35"/>
      <c r="AG205" s="35"/>
      <c r="AH205" s="35"/>
      <c r="AI205" s="35"/>
      <c r="AJ205" s="35"/>
      <c r="AK205" s="35"/>
    </row>
    <row r="206" spans="1:37">
      <c r="A206" s="32"/>
      <c r="B206" s="32"/>
      <c r="C206" s="32"/>
      <c r="D206" s="32"/>
      <c r="E206" s="32"/>
      <c r="F206" s="32"/>
      <c r="G206" s="32"/>
      <c r="H206" s="33"/>
      <c r="J206" s="33"/>
      <c r="K206" s="33"/>
      <c r="L206" s="33"/>
      <c r="M206" s="33"/>
      <c r="N206" s="33"/>
      <c r="O206" s="33"/>
      <c r="P206" s="33"/>
      <c r="Q206" s="33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3"/>
      <c r="AD206" s="35"/>
      <c r="AE206" s="35"/>
      <c r="AF206" s="35"/>
      <c r="AG206" s="35"/>
      <c r="AH206" s="35"/>
      <c r="AI206" s="35"/>
      <c r="AJ206" s="35"/>
      <c r="AK206" s="35"/>
    </row>
    <row r="207" spans="1:37">
      <c r="A207" s="32"/>
      <c r="B207" s="32"/>
      <c r="C207" s="32"/>
      <c r="D207" s="32"/>
      <c r="E207" s="32"/>
      <c r="F207" s="32"/>
      <c r="G207" s="32"/>
      <c r="H207" s="33"/>
      <c r="J207" s="33"/>
      <c r="K207" s="33"/>
      <c r="L207" s="33"/>
      <c r="M207" s="33"/>
      <c r="N207" s="33"/>
      <c r="O207" s="33"/>
      <c r="P207" s="33"/>
      <c r="Q207" s="33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3"/>
      <c r="AD207" s="35"/>
      <c r="AE207" s="35"/>
      <c r="AF207" s="35"/>
      <c r="AG207" s="35"/>
      <c r="AH207" s="35"/>
      <c r="AI207" s="35"/>
      <c r="AJ207" s="35"/>
      <c r="AK207" s="35"/>
    </row>
    <row r="208" spans="1:37">
      <c r="A208" s="32"/>
      <c r="B208" s="32"/>
      <c r="C208" s="32"/>
      <c r="D208" s="32"/>
      <c r="E208" s="32"/>
      <c r="F208" s="32"/>
      <c r="G208" s="32"/>
      <c r="H208" s="33"/>
      <c r="J208" s="33"/>
      <c r="K208" s="33"/>
      <c r="L208" s="33"/>
      <c r="M208" s="33"/>
      <c r="N208" s="33"/>
      <c r="O208" s="33"/>
      <c r="P208" s="33"/>
      <c r="Q208" s="33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3"/>
      <c r="AD208" s="35"/>
      <c r="AE208" s="35"/>
      <c r="AF208" s="35"/>
      <c r="AG208" s="35"/>
      <c r="AH208" s="35"/>
      <c r="AI208" s="35"/>
      <c r="AJ208" s="35"/>
      <c r="AK208" s="35"/>
    </row>
    <row r="209" spans="1:37">
      <c r="A209" s="32"/>
      <c r="B209" s="32"/>
      <c r="C209" s="32"/>
      <c r="D209" s="32"/>
      <c r="E209" s="32"/>
      <c r="F209" s="32"/>
      <c r="G209" s="32"/>
      <c r="H209" s="33"/>
      <c r="J209" s="33"/>
      <c r="K209" s="33"/>
      <c r="L209" s="33"/>
      <c r="M209" s="33"/>
      <c r="N209" s="33"/>
      <c r="O209" s="33"/>
      <c r="P209" s="33"/>
      <c r="Q209" s="33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3"/>
      <c r="AD209" s="35"/>
      <c r="AE209" s="35"/>
      <c r="AF209" s="35"/>
      <c r="AG209" s="35"/>
      <c r="AH209" s="35"/>
      <c r="AI209" s="35"/>
      <c r="AJ209" s="35"/>
      <c r="AK209" s="35"/>
    </row>
    <row r="210" spans="1:37">
      <c r="A210" s="32"/>
      <c r="B210" s="32"/>
      <c r="C210" s="32"/>
      <c r="D210" s="32"/>
      <c r="E210" s="32"/>
      <c r="F210" s="32"/>
      <c r="G210" s="32"/>
      <c r="H210" s="33"/>
      <c r="J210" s="33"/>
      <c r="K210" s="33"/>
      <c r="L210" s="33"/>
      <c r="M210" s="33"/>
      <c r="N210" s="33"/>
      <c r="O210" s="33"/>
      <c r="P210" s="33"/>
      <c r="Q210" s="33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3"/>
      <c r="AD210" s="35"/>
      <c r="AE210" s="35"/>
      <c r="AF210" s="35"/>
      <c r="AG210" s="35"/>
      <c r="AH210" s="35"/>
      <c r="AI210" s="35"/>
      <c r="AJ210" s="35"/>
      <c r="AK210" s="35"/>
    </row>
    <row r="211" spans="1:37">
      <c r="A211" s="32"/>
      <c r="B211" s="32"/>
      <c r="C211" s="32"/>
      <c r="D211" s="32"/>
      <c r="E211" s="32"/>
      <c r="F211" s="32"/>
      <c r="G211" s="32"/>
      <c r="H211" s="33"/>
      <c r="J211" s="33"/>
      <c r="K211" s="33"/>
      <c r="L211" s="33"/>
      <c r="M211" s="33"/>
      <c r="N211" s="33"/>
      <c r="O211" s="33"/>
      <c r="P211" s="33"/>
      <c r="Q211" s="33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3"/>
      <c r="AD211" s="35"/>
      <c r="AE211" s="35"/>
      <c r="AF211" s="35"/>
      <c r="AG211" s="35"/>
      <c r="AH211" s="35"/>
      <c r="AI211" s="35"/>
      <c r="AJ211" s="35"/>
      <c r="AK211" s="35"/>
    </row>
    <row r="212" spans="1:37">
      <c r="A212" s="32"/>
      <c r="B212" s="32"/>
      <c r="C212" s="32"/>
      <c r="D212" s="32"/>
      <c r="E212" s="32"/>
      <c r="F212" s="32"/>
      <c r="G212" s="32"/>
      <c r="H212" s="33"/>
      <c r="J212" s="33"/>
      <c r="K212" s="33"/>
      <c r="L212" s="33"/>
      <c r="M212" s="33"/>
      <c r="N212" s="33"/>
      <c r="O212" s="33"/>
      <c r="P212" s="33"/>
      <c r="Q212" s="33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3"/>
      <c r="AD212" s="35"/>
      <c r="AE212" s="35"/>
      <c r="AF212" s="35"/>
      <c r="AG212" s="35"/>
      <c r="AH212" s="35"/>
      <c r="AI212" s="35"/>
      <c r="AJ212" s="35"/>
      <c r="AK212" s="35"/>
    </row>
    <row r="213" spans="1:37">
      <c r="A213" s="32"/>
      <c r="B213" s="32"/>
      <c r="C213" s="32"/>
      <c r="D213" s="32"/>
      <c r="E213" s="32"/>
      <c r="F213" s="32"/>
      <c r="G213" s="32"/>
      <c r="H213" s="33"/>
      <c r="J213" s="33"/>
      <c r="K213" s="33"/>
      <c r="L213" s="33"/>
      <c r="M213" s="33"/>
      <c r="N213" s="33"/>
      <c r="O213" s="33"/>
      <c r="P213" s="33"/>
      <c r="Q213" s="33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3"/>
      <c r="AD213" s="35"/>
      <c r="AE213" s="35"/>
      <c r="AF213" s="35"/>
      <c r="AG213" s="35"/>
      <c r="AH213" s="35"/>
      <c r="AI213" s="35"/>
      <c r="AJ213" s="35"/>
      <c r="AK213" s="35"/>
    </row>
    <row r="214" spans="1:37">
      <c r="A214" s="32"/>
      <c r="B214" s="32"/>
      <c r="C214" s="32"/>
      <c r="D214" s="32"/>
      <c r="E214" s="32"/>
      <c r="F214" s="32"/>
      <c r="G214" s="32"/>
      <c r="H214" s="33"/>
      <c r="J214" s="33"/>
      <c r="K214" s="33"/>
      <c r="L214" s="33"/>
      <c r="M214" s="33"/>
      <c r="N214" s="33"/>
      <c r="O214" s="33"/>
      <c r="P214" s="33"/>
      <c r="Q214" s="33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3"/>
      <c r="AD214" s="35"/>
      <c r="AE214" s="35"/>
      <c r="AF214" s="35"/>
      <c r="AG214" s="35"/>
      <c r="AH214" s="35"/>
      <c r="AI214" s="35"/>
      <c r="AJ214" s="35"/>
      <c r="AK214" s="35"/>
    </row>
    <row r="215" spans="1:37">
      <c r="A215" s="32"/>
      <c r="B215" s="32"/>
      <c r="C215" s="32"/>
      <c r="D215" s="32"/>
      <c r="E215" s="32"/>
      <c r="F215" s="32"/>
      <c r="G215" s="32"/>
      <c r="H215" s="33"/>
      <c r="J215" s="33"/>
      <c r="K215" s="33"/>
      <c r="L215" s="33"/>
      <c r="M215" s="33"/>
      <c r="N215" s="33"/>
      <c r="O215" s="33"/>
      <c r="P215" s="33"/>
      <c r="Q215" s="33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3"/>
      <c r="AD215" s="35"/>
      <c r="AE215" s="35"/>
      <c r="AF215" s="35"/>
      <c r="AG215" s="35"/>
      <c r="AH215" s="35"/>
      <c r="AI215" s="35"/>
      <c r="AJ215" s="35"/>
      <c r="AK215" s="35"/>
    </row>
    <row r="216" spans="1:37">
      <c r="A216" s="32"/>
      <c r="B216" s="32"/>
      <c r="C216" s="32"/>
      <c r="D216" s="32"/>
      <c r="E216" s="32"/>
      <c r="F216" s="32"/>
      <c r="G216" s="32"/>
      <c r="H216" s="33"/>
      <c r="J216" s="33"/>
      <c r="K216" s="33"/>
      <c r="L216" s="33"/>
      <c r="M216" s="33"/>
      <c r="N216" s="33"/>
      <c r="O216" s="33"/>
      <c r="P216" s="33"/>
      <c r="Q216" s="33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3"/>
      <c r="AD216" s="35"/>
      <c r="AE216" s="35"/>
      <c r="AF216" s="35"/>
      <c r="AG216" s="35"/>
      <c r="AH216" s="35"/>
      <c r="AI216" s="35"/>
      <c r="AJ216" s="35"/>
      <c r="AK216" s="35"/>
    </row>
    <row r="217" spans="1:37">
      <c r="A217" s="32"/>
      <c r="B217" s="32"/>
      <c r="C217" s="32"/>
      <c r="D217" s="32"/>
      <c r="E217" s="32"/>
      <c r="F217" s="32"/>
      <c r="G217" s="32"/>
      <c r="H217" s="33"/>
      <c r="J217" s="33"/>
      <c r="K217" s="33"/>
      <c r="L217" s="33"/>
      <c r="M217" s="33"/>
      <c r="N217" s="33"/>
      <c r="O217" s="33"/>
      <c r="P217" s="33"/>
      <c r="Q217" s="33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3"/>
      <c r="AD217" s="35"/>
      <c r="AE217" s="35"/>
      <c r="AF217" s="35"/>
      <c r="AG217" s="35"/>
      <c r="AH217" s="35"/>
      <c r="AI217" s="35"/>
      <c r="AJ217" s="35"/>
      <c r="AK217" s="35"/>
    </row>
    <row r="218" spans="1:37">
      <c r="A218" s="32"/>
      <c r="B218" s="32"/>
      <c r="C218" s="32"/>
      <c r="D218" s="32"/>
      <c r="E218" s="32"/>
      <c r="F218" s="32"/>
      <c r="G218" s="32"/>
      <c r="H218" s="33"/>
      <c r="J218" s="33"/>
      <c r="K218" s="33"/>
      <c r="L218" s="33"/>
      <c r="M218" s="33"/>
      <c r="N218" s="33"/>
      <c r="O218" s="33"/>
      <c r="P218" s="33"/>
      <c r="Q218" s="33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3"/>
      <c r="AD218" s="35"/>
      <c r="AE218" s="35"/>
      <c r="AF218" s="35"/>
      <c r="AG218" s="35"/>
      <c r="AH218" s="35"/>
      <c r="AI218" s="35"/>
      <c r="AJ218" s="35"/>
      <c r="AK218" s="35"/>
    </row>
    <row r="219" spans="1:37">
      <c r="A219" s="32"/>
      <c r="B219" s="32"/>
      <c r="C219" s="32"/>
      <c r="D219" s="32"/>
      <c r="E219" s="32"/>
      <c r="F219" s="32"/>
      <c r="G219" s="32"/>
      <c r="H219" s="33"/>
      <c r="J219" s="33"/>
      <c r="K219" s="33"/>
      <c r="L219" s="33"/>
      <c r="M219" s="33"/>
      <c r="N219" s="33"/>
      <c r="O219" s="33"/>
      <c r="P219" s="33"/>
      <c r="Q219" s="33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3"/>
      <c r="AD219" s="35"/>
      <c r="AE219" s="35"/>
      <c r="AF219" s="35"/>
      <c r="AG219" s="35"/>
      <c r="AH219" s="35"/>
      <c r="AI219" s="35"/>
      <c r="AJ219" s="35"/>
      <c r="AK219" s="35"/>
    </row>
    <row r="220" spans="1:37">
      <c r="A220" s="32"/>
      <c r="B220" s="32"/>
      <c r="C220" s="32"/>
      <c r="D220" s="32"/>
      <c r="E220" s="32"/>
      <c r="F220" s="32"/>
      <c r="G220" s="32"/>
      <c r="H220" s="33"/>
      <c r="J220" s="33"/>
      <c r="K220" s="33"/>
      <c r="L220" s="33"/>
      <c r="M220" s="33"/>
      <c r="N220" s="33"/>
      <c r="O220" s="33"/>
      <c r="P220" s="33"/>
      <c r="Q220" s="33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3"/>
      <c r="AD220" s="35"/>
      <c r="AE220" s="35"/>
      <c r="AF220" s="35"/>
      <c r="AG220" s="35"/>
      <c r="AH220" s="35"/>
      <c r="AI220" s="35"/>
      <c r="AJ220" s="35"/>
      <c r="AK220" s="35"/>
    </row>
    <row r="221" spans="1:37">
      <c r="A221" s="32"/>
      <c r="B221" s="32"/>
      <c r="C221" s="32"/>
      <c r="D221" s="32"/>
      <c r="E221" s="32"/>
      <c r="F221" s="32"/>
      <c r="G221" s="32"/>
      <c r="H221" s="33"/>
      <c r="J221" s="33"/>
      <c r="K221" s="33"/>
      <c r="L221" s="33"/>
      <c r="M221" s="33"/>
      <c r="N221" s="33"/>
      <c r="O221" s="33"/>
      <c r="P221" s="33"/>
      <c r="Q221" s="33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3"/>
      <c r="AD221" s="35"/>
      <c r="AE221" s="35"/>
      <c r="AF221" s="35"/>
      <c r="AG221" s="35"/>
      <c r="AH221" s="35"/>
      <c r="AI221" s="35"/>
      <c r="AJ221" s="35"/>
      <c r="AK221" s="35"/>
    </row>
    <row r="222" spans="1:37">
      <c r="A222" s="32"/>
      <c r="B222" s="32"/>
      <c r="C222" s="32"/>
      <c r="D222" s="32"/>
      <c r="E222" s="32"/>
      <c r="F222" s="32"/>
      <c r="G222" s="32"/>
      <c r="H222" s="33"/>
      <c r="J222" s="33"/>
      <c r="K222" s="33"/>
      <c r="L222" s="33"/>
      <c r="M222" s="33"/>
      <c r="N222" s="33"/>
      <c r="O222" s="33"/>
      <c r="P222" s="33"/>
      <c r="Q222" s="33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3"/>
      <c r="AD222" s="35"/>
      <c r="AE222" s="35"/>
      <c r="AF222" s="35"/>
      <c r="AG222" s="35"/>
      <c r="AH222" s="35"/>
      <c r="AI222" s="35"/>
      <c r="AJ222" s="35"/>
      <c r="AK222" s="35"/>
    </row>
    <row r="223" spans="1:37">
      <c r="A223" s="32"/>
      <c r="B223" s="32"/>
      <c r="C223" s="32"/>
      <c r="D223" s="32"/>
      <c r="E223" s="32"/>
      <c r="F223" s="32"/>
      <c r="G223" s="32"/>
      <c r="H223" s="33"/>
      <c r="J223" s="33"/>
      <c r="K223" s="33"/>
      <c r="L223" s="33"/>
      <c r="M223" s="33"/>
      <c r="N223" s="33"/>
      <c r="O223" s="33"/>
      <c r="P223" s="33"/>
      <c r="Q223" s="33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3"/>
      <c r="AD223" s="35"/>
      <c r="AE223" s="35"/>
      <c r="AF223" s="35"/>
      <c r="AG223" s="35"/>
      <c r="AH223" s="35"/>
      <c r="AI223" s="35"/>
      <c r="AJ223" s="35"/>
      <c r="AK223" s="35"/>
    </row>
    <row r="224" spans="1:37">
      <c r="A224" s="32"/>
      <c r="B224" s="32"/>
      <c r="C224" s="32"/>
      <c r="D224" s="32"/>
      <c r="E224" s="32"/>
      <c r="F224" s="32"/>
      <c r="G224" s="32"/>
      <c r="H224" s="33"/>
      <c r="J224" s="33"/>
      <c r="K224" s="33"/>
      <c r="L224" s="33"/>
      <c r="M224" s="33"/>
      <c r="N224" s="33"/>
      <c r="O224" s="33"/>
      <c r="P224" s="33"/>
      <c r="Q224" s="33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3"/>
      <c r="AD224" s="35"/>
      <c r="AE224" s="35"/>
      <c r="AF224" s="35"/>
      <c r="AG224" s="35"/>
      <c r="AH224" s="35"/>
      <c r="AI224" s="35"/>
      <c r="AJ224" s="35"/>
      <c r="AK224" s="35"/>
    </row>
    <row r="225" spans="1:37">
      <c r="A225" s="32"/>
      <c r="B225" s="32"/>
      <c r="C225" s="32"/>
      <c r="D225" s="32"/>
      <c r="E225" s="32"/>
      <c r="F225" s="32"/>
      <c r="G225" s="32"/>
      <c r="H225" s="33"/>
      <c r="J225" s="33"/>
      <c r="K225" s="33"/>
      <c r="L225" s="33"/>
      <c r="M225" s="33"/>
      <c r="N225" s="33"/>
      <c r="O225" s="33"/>
      <c r="P225" s="33"/>
      <c r="Q225" s="33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3"/>
      <c r="AD225" s="35"/>
      <c r="AE225" s="35"/>
      <c r="AF225" s="35"/>
      <c r="AG225" s="35"/>
      <c r="AH225" s="35"/>
      <c r="AI225" s="35"/>
      <c r="AJ225" s="35"/>
      <c r="AK225" s="35"/>
    </row>
    <row r="226" spans="1:37">
      <c r="A226" s="32"/>
      <c r="B226" s="32"/>
      <c r="C226" s="32"/>
      <c r="D226" s="32"/>
      <c r="E226" s="32"/>
      <c r="F226" s="32"/>
      <c r="G226" s="32"/>
      <c r="H226" s="33"/>
      <c r="J226" s="33"/>
      <c r="K226" s="33"/>
      <c r="L226" s="33"/>
      <c r="M226" s="33"/>
      <c r="N226" s="33"/>
      <c r="O226" s="33"/>
      <c r="P226" s="33"/>
      <c r="Q226" s="33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3"/>
      <c r="AD226" s="35"/>
      <c r="AE226" s="35"/>
      <c r="AF226" s="35"/>
      <c r="AG226" s="35"/>
      <c r="AH226" s="35"/>
      <c r="AI226" s="35"/>
      <c r="AJ226" s="35"/>
      <c r="AK226" s="35"/>
    </row>
    <row r="227" spans="1:37">
      <c r="A227" s="32"/>
      <c r="B227" s="32"/>
      <c r="C227" s="32"/>
      <c r="D227" s="32"/>
      <c r="E227" s="32"/>
      <c r="F227" s="32"/>
      <c r="G227" s="32"/>
      <c r="H227" s="33"/>
      <c r="J227" s="33"/>
      <c r="K227" s="33"/>
      <c r="L227" s="33"/>
      <c r="M227" s="33"/>
      <c r="N227" s="33"/>
      <c r="O227" s="33"/>
      <c r="P227" s="33"/>
      <c r="Q227" s="33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3"/>
      <c r="AD227" s="35"/>
      <c r="AE227" s="35"/>
      <c r="AF227" s="35"/>
      <c r="AG227" s="35"/>
      <c r="AH227" s="35"/>
      <c r="AI227" s="35"/>
      <c r="AJ227" s="35"/>
      <c r="AK227" s="35"/>
    </row>
    <row r="228" spans="1:37">
      <c r="A228" s="32"/>
      <c r="B228" s="32"/>
      <c r="C228" s="32"/>
      <c r="D228" s="32"/>
      <c r="E228" s="32"/>
      <c r="F228" s="32"/>
      <c r="G228" s="32"/>
      <c r="H228" s="33"/>
      <c r="J228" s="33"/>
      <c r="K228" s="33"/>
      <c r="L228" s="33"/>
      <c r="M228" s="33"/>
      <c r="N228" s="33"/>
      <c r="O228" s="33"/>
      <c r="P228" s="33"/>
      <c r="Q228" s="33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3"/>
      <c r="AD228" s="35"/>
      <c r="AE228" s="35"/>
      <c r="AF228" s="35"/>
      <c r="AG228" s="35"/>
      <c r="AH228" s="35"/>
      <c r="AI228" s="35"/>
      <c r="AJ228" s="35"/>
      <c r="AK228" s="35"/>
    </row>
    <row r="229" spans="1:37">
      <c r="A229" s="32"/>
      <c r="B229" s="32"/>
      <c r="C229" s="32"/>
      <c r="D229" s="32"/>
      <c r="E229" s="32"/>
      <c r="F229" s="32"/>
      <c r="G229" s="32"/>
      <c r="H229" s="33"/>
      <c r="J229" s="33"/>
      <c r="K229" s="33"/>
      <c r="L229" s="33"/>
      <c r="M229" s="33"/>
      <c r="N229" s="33"/>
      <c r="O229" s="33"/>
      <c r="P229" s="33"/>
      <c r="Q229" s="33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3"/>
      <c r="AD229" s="35"/>
      <c r="AE229" s="35"/>
      <c r="AF229" s="35"/>
      <c r="AG229" s="35"/>
      <c r="AH229" s="35"/>
      <c r="AI229" s="35"/>
      <c r="AJ229" s="35"/>
      <c r="AK229" s="35"/>
    </row>
    <row r="230" spans="1:37">
      <c r="A230" s="32"/>
      <c r="B230" s="32"/>
      <c r="C230" s="32"/>
      <c r="D230" s="32"/>
      <c r="E230" s="32"/>
      <c r="F230" s="32"/>
      <c r="G230" s="32"/>
      <c r="H230" s="33"/>
      <c r="J230" s="33"/>
      <c r="K230" s="33"/>
      <c r="L230" s="33"/>
      <c r="M230" s="33"/>
      <c r="N230" s="33"/>
      <c r="O230" s="33"/>
      <c r="P230" s="33"/>
      <c r="Q230" s="33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3"/>
      <c r="AD230" s="35"/>
      <c r="AE230" s="35"/>
      <c r="AF230" s="35"/>
      <c r="AG230" s="35"/>
      <c r="AH230" s="35"/>
      <c r="AI230" s="35"/>
      <c r="AJ230" s="35"/>
      <c r="AK230" s="35"/>
    </row>
    <row r="231" spans="1:37">
      <c r="A231" s="32"/>
      <c r="B231" s="32"/>
      <c r="C231" s="32"/>
      <c r="D231" s="32"/>
      <c r="E231" s="32"/>
      <c r="F231" s="32"/>
      <c r="G231" s="32"/>
      <c r="H231" s="33"/>
      <c r="J231" s="33"/>
      <c r="K231" s="33"/>
      <c r="L231" s="33"/>
      <c r="M231" s="33"/>
      <c r="N231" s="33"/>
      <c r="O231" s="33"/>
      <c r="P231" s="33"/>
      <c r="Q231" s="33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3"/>
      <c r="AD231" s="35"/>
      <c r="AE231" s="35"/>
      <c r="AF231" s="35"/>
      <c r="AG231" s="35"/>
      <c r="AH231" s="35"/>
      <c r="AI231" s="35"/>
      <c r="AJ231" s="35"/>
      <c r="AK231" s="35"/>
    </row>
    <row r="232" spans="1:37">
      <c r="A232" s="32"/>
      <c r="B232" s="32"/>
      <c r="C232" s="32"/>
      <c r="D232" s="32"/>
      <c r="E232" s="32"/>
      <c r="F232" s="32"/>
      <c r="G232" s="32"/>
      <c r="H232" s="33"/>
      <c r="J232" s="33"/>
      <c r="K232" s="33"/>
      <c r="L232" s="33"/>
      <c r="M232" s="33"/>
      <c r="N232" s="33"/>
      <c r="O232" s="33"/>
      <c r="P232" s="33"/>
      <c r="Q232" s="33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3"/>
      <c r="AD232" s="35"/>
      <c r="AE232" s="35"/>
      <c r="AF232" s="35"/>
      <c r="AG232" s="35"/>
      <c r="AH232" s="35"/>
      <c r="AI232" s="35"/>
      <c r="AJ232" s="35"/>
      <c r="AK232" s="35"/>
    </row>
    <row r="233" spans="1:37">
      <c r="A233" s="32"/>
      <c r="B233" s="32"/>
      <c r="C233" s="32"/>
      <c r="D233" s="32"/>
      <c r="E233" s="32"/>
      <c r="F233" s="32"/>
      <c r="G233" s="32"/>
      <c r="H233" s="33"/>
      <c r="J233" s="33"/>
      <c r="K233" s="33"/>
      <c r="L233" s="33"/>
      <c r="M233" s="33"/>
      <c r="N233" s="33"/>
      <c r="O233" s="33"/>
      <c r="P233" s="33"/>
      <c r="Q233" s="33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3"/>
      <c r="AD233" s="35"/>
      <c r="AE233" s="35"/>
      <c r="AF233" s="35"/>
      <c r="AG233" s="35"/>
      <c r="AH233" s="35"/>
      <c r="AI233" s="35"/>
      <c r="AJ233" s="35"/>
      <c r="AK233" s="35"/>
    </row>
    <row r="234" spans="1:37">
      <c r="A234" s="32"/>
      <c r="B234" s="32"/>
      <c r="C234" s="32"/>
      <c r="D234" s="32"/>
      <c r="E234" s="32"/>
      <c r="F234" s="32"/>
      <c r="G234" s="32"/>
      <c r="H234" s="33"/>
      <c r="J234" s="33"/>
      <c r="K234" s="33"/>
      <c r="L234" s="33"/>
      <c r="M234" s="33"/>
      <c r="N234" s="33"/>
      <c r="O234" s="33"/>
      <c r="P234" s="33"/>
      <c r="Q234" s="33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3"/>
      <c r="AD234" s="35"/>
      <c r="AE234" s="35"/>
      <c r="AF234" s="35"/>
      <c r="AG234" s="35"/>
      <c r="AH234" s="35"/>
      <c r="AI234" s="35"/>
      <c r="AJ234" s="35"/>
      <c r="AK234" s="35"/>
    </row>
    <row r="235" spans="1:37">
      <c r="A235" s="32"/>
      <c r="B235" s="32"/>
      <c r="C235" s="32"/>
      <c r="D235" s="32"/>
      <c r="E235" s="32"/>
      <c r="F235" s="32"/>
      <c r="G235" s="32"/>
      <c r="H235" s="33"/>
      <c r="J235" s="33"/>
      <c r="K235" s="33"/>
      <c r="L235" s="33"/>
      <c r="M235" s="33"/>
      <c r="N235" s="33"/>
      <c r="O235" s="33"/>
      <c r="P235" s="33"/>
      <c r="Q235" s="33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3"/>
      <c r="AD235" s="35"/>
      <c r="AE235" s="35"/>
      <c r="AF235" s="35"/>
      <c r="AG235" s="35"/>
      <c r="AH235" s="35"/>
      <c r="AI235" s="35"/>
      <c r="AJ235" s="35"/>
      <c r="AK235" s="35"/>
    </row>
    <row r="236" spans="1:37">
      <c r="A236" s="32"/>
      <c r="B236" s="32"/>
      <c r="C236" s="32"/>
      <c r="D236" s="32"/>
      <c r="E236" s="32"/>
      <c r="F236" s="32"/>
      <c r="G236" s="32"/>
      <c r="H236" s="33"/>
      <c r="J236" s="33"/>
      <c r="K236" s="33"/>
      <c r="L236" s="33"/>
      <c r="M236" s="33"/>
      <c r="N236" s="33"/>
      <c r="O236" s="33"/>
      <c r="P236" s="33"/>
      <c r="Q236" s="33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3"/>
      <c r="AD236" s="35"/>
      <c r="AE236" s="35"/>
      <c r="AF236" s="35"/>
      <c r="AG236" s="35"/>
      <c r="AH236" s="35"/>
      <c r="AI236" s="35"/>
      <c r="AJ236" s="35"/>
      <c r="AK236" s="35"/>
    </row>
    <row r="237" spans="1:37">
      <c r="A237" s="32"/>
      <c r="B237" s="32"/>
      <c r="C237" s="32"/>
      <c r="D237" s="32"/>
      <c r="E237" s="32"/>
      <c r="F237" s="32"/>
      <c r="G237" s="32"/>
      <c r="H237" s="33"/>
      <c r="J237" s="33"/>
      <c r="K237" s="33"/>
      <c r="L237" s="33"/>
      <c r="M237" s="33"/>
      <c r="N237" s="33"/>
      <c r="O237" s="33"/>
      <c r="P237" s="33"/>
      <c r="Q237" s="33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3"/>
      <c r="AD237" s="35"/>
      <c r="AE237" s="35"/>
      <c r="AF237" s="35"/>
      <c r="AG237" s="35"/>
      <c r="AH237" s="35"/>
      <c r="AI237" s="35"/>
      <c r="AJ237" s="35"/>
      <c r="AK237" s="35"/>
    </row>
    <row r="238" spans="1:37">
      <c r="A238" s="32"/>
      <c r="B238" s="32"/>
      <c r="C238" s="32"/>
      <c r="D238" s="32"/>
      <c r="E238" s="32"/>
      <c r="F238" s="32"/>
      <c r="G238" s="32"/>
      <c r="H238" s="33"/>
      <c r="J238" s="33"/>
      <c r="K238" s="33"/>
      <c r="L238" s="33"/>
      <c r="M238" s="33"/>
      <c r="N238" s="33"/>
      <c r="O238" s="33"/>
      <c r="P238" s="33"/>
      <c r="Q238" s="33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3"/>
      <c r="AD238" s="35"/>
      <c r="AE238" s="35"/>
      <c r="AF238" s="35"/>
      <c r="AG238" s="35"/>
      <c r="AH238" s="35"/>
      <c r="AI238" s="35"/>
      <c r="AJ238" s="35"/>
      <c r="AK238" s="35"/>
    </row>
    <row r="239" spans="1:37">
      <c r="A239" s="32"/>
      <c r="B239" s="32"/>
      <c r="C239" s="32"/>
      <c r="D239" s="32"/>
      <c r="E239" s="32"/>
      <c r="F239" s="32"/>
      <c r="G239" s="32"/>
      <c r="H239" s="33"/>
      <c r="J239" s="33"/>
      <c r="K239" s="33"/>
      <c r="L239" s="33"/>
      <c r="M239" s="33"/>
      <c r="N239" s="33"/>
      <c r="O239" s="33"/>
      <c r="P239" s="33"/>
      <c r="Q239" s="33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3"/>
      <c r="AD239" s="35"/>
      <c r="AE239" s="35"/>
      <c r="AF239" s="35"/>
      <c r="AG239" s="35"/>
      <c r="AH239" s="35"/>
      <c r="AI239" s="35"/>
      <c r="AJ239" s="35"/>
      <c r="AK239" s="35"/>
    </row>
    <row r="240" spans="1:37">
      <c r="A240" s="32"/>
      <c r="B240" s="32"/>
      <c r="C240" s="32"/>
      <c r="D240" s="32"/>
      <c r="E240" s="32"/>
      <c r="F240" s="32"/>
      <c r="G240" s="32"/>
      <c r="H240" s="33"/>
      <c r="J240" s="33"/>
      <c r="K240" s="33"/>
      <c r="L240" s="33"/>
      <c r="M240" s="33"/>
      <c r="N240" s="33"/>
      <c r="O240" s="33"/>
      <c r="P240" s="33"/>
      <c r="Q240" s="33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3"/>
      <c r="AD240" s="35"/>
      <c r="AE240" s="35"/>
      <c r="AF240" s="35"/>
      <c r="AG240" s="35"/>
      <c r="AH240" s="35"/>
      <c r="AI240" s="35"/>
      <c r="AJ240" s="35"/>
      <c r="AK240" s="35"/>
    </row>
    <row r="241" spans="1:37">
      <c r="A241" s="32"/>
      <c r="B241" s="32"/>
      <c r="C241" s="32"/>
      <c r="D241" s="32"/>
      <c r="E241" s="32"/>
      <c r="F241" s="32"/>
      <c r="G241" s="32"/>
      <c r="H241" s="33"/>
      <c r="J241" s="33"/>
      <c r="K241" s="33"/>
      <c r="L241" s="33"/>
      <c r="M241" s="33"/>
      <c r="N241" s="33"/>
      <c r="O241" s="33"/>
      <c r="P241" s="33"/>
      <c r="Q241" s="33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3"/>
      <c r="AD241" s="35"/>
      <c r="AE241" s="35"/>
      <c r="AF241" s="35"/>
      <c r="AG241" s="35"/>
      <c r="AH241" s="35"/>
      <c r="AI241" s="35"/>
      <c r="AJ241" s="35"/>
      <c r="AK241" s="35"/>
    </row>
    <row r="242" spans="1:37">
      <c r="A242" s="32"/>
      <c r="B242" s="32"/>
      <c r="C242" s="32"/>
      <c r="D242" s="32"/>
      <c r="E242" s="32"/>
      <c r="F242" s="32"/>
      <c r="G242" s="32"/>
      <c r="H242" s="33"/>
      <c r="J242" s="33"/>
      <c r="K242" s="33"/>
      <c r="L242" s="33"/>
      <c r="M242" s="33"/>
      <c r="N242" s="33"/>
      <c r="O242" s="33"/>
      <c r="P242" s="33"/>
      <c r="Q242" s="33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3"/>
      <c r="AD242" s="35"/>
      <c r="AE242" s="35"/>
      <c r="AF242" s="35"/>
      <c r="AG242" s="35"/>
      <c r="AH242" s="35"/>
      <c r="AI242" s="35"/>
      <c r="AJ242" s="35"/>
      <c r="AK242" s="35"/>
    </row>
    <row r="243" spans="1:37">
      <c r="A243" s="32"/>
      <c r="B243" s="32"/>
      <c r="C243" s="32"/>
      <c r="D243" s="32"/>
      <c r="E243" s="32"/>
      <c r="F243" s="32"/>
      <c r="G243" s="32"/>
      <c r="H243" s="33"/>
      <c r="J243" s="33"/>
      <c r="K243" s="33"/>
      <c r="L243" s="33"/>
      <c r="M243" s="33"/>
      <c r="N243" s="33"/>
      <c r="O243" s="33"/>
      <c r="P243" s="33"/>
      <c r="Q243" s="33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3"/>
      <c r="AD243" s="35"/>
      <c r="AE243" s="35"/>
      <c r="AF243" s="35"/>
      <c r="AG243" s="35"/>
      <c r="AH243" s="35"/>
      <c r="AI243" s="35"/>
      <c r="AJ243" s="35"/>
      <c r="AK243" s="35"/>
    </row>
    <row r="244" spans="1:37">
      <c r="A244" s="32"/>
      <c r="B244" s="32"/>
      <c r="C244" s="32"/>
      <c r="D244" s="32"/>
      <c r="E244" s="32"/>
      <c r="F244" s="32"/>
      <c r="G244" s="32"/>
      <c r="H244" s="33"/>
      <c r="J244" s="33"/>
      <c r="K244" s="33"/>
      <c r="L244" s="33"/>
      <c r="M244" s="33"/>
      <c r="N244" s="33"/>
      <c r="O244" s="33"/>
      <c r="P244" s="33"/>
      <c r="Q244" s="33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3"/>
      <c r="AD244" s="35"/>
      <c r="AE244" s="35"/>
      <c r="AF244" s="35"/>
      <c r="AG244" s="35"/>
      <c r="AH244" s="35"/>
      <c r="AI244" s="35"/>
      <c r="AJ244" s="35"/>
      <c r="AK244" s="35"/>
    </row>
    <row r="245" spans="1:37">
      <c r="A245" s="32"/>
      <c r="B245" s="32"/>
      <c r="C245" s="32"/>
      <c r="D245" s="32"/>
      <c r="E245" s="32"/>
      <c r="F245" s="32"/>
      <c r="G245" s="32"/>
      <c r="H245" s="33"/>
      <c r="J245" s="33"/>
      <c r="K245" s="33"/>
      <c r="L245" s="33"/>
      <c r="M245" s="33"/>
      <c r="N245" s="33"/>
      <c r="O245" s="33"/>
      <c r="P245" s="33"/>
      <c r="Q245" s="33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3"/>
      <c r="AD245" s="35"/>
      <c r="AE245" s="35"/>
      <c r="AF245" s="35"/>
      <c r="AG245" s="35"/>
      <c r="AH245" s="35"/>
      <c r="AI245" s="35"/>
      <c r="AJ245" s="35"/>
      <c r="AK245" s="35"/>
    </row>
    <row r="246" spans="1:37">
      <c r="A246" s="32"/>
      <c r="B246" s="32"/>
      <c r="C246" s="32"/>
      <c r="D246" s="32"/>
      <c r="E246" s="32"/>
      <c r="F246" s="32"/>
      <c r="G246" s="32"/>
      <c r="H246" s="33"/>
      <c r="J246" s="33"/>
      <c r="K246" s="33"/>
      <c r="L246" s="33"/>
      <c r="M246" s="33"/>
      <c r="N246" s="33"/>
      <c r="O246" s="33"/>
      <c r="P246" s="33"/>
      <c r="Q246" s="33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3"/>
      <c r="AD246" s="35"/>
      <c r="AE246" s="35"/>
      <c r="AF246" s="35"/>
      <c r="AG246" s="35"/>
      <c r="AH246" s="35"/>
      <c r="AI246" s="35"/>
      <c r="AJ246" s="35"/>
      <c r="AK246" s="35"/>
    </row>
    <row r="247" spans="1:37">
      <c r="A247" s="32"/>
      <c r="B247" s="32"/>
      <c r="C247" s="32"/>
      <c r="D247" s="32"/>
      <c r="E247" s="32"/>
      <c r="F247" s="32"/>
      <c r="G247" s="32"/>
      <c r="H247" s="33"/>
      <c r="J247" s="33"/>
      <c r="K247" s="33"/>
      <c r="L247" s="33"/>
      <c r="M247" s="33"/>
      <c r="N247" s="33"/>
      <c r="O247" s="33"/>
      <c r="P247" s="33"/>
      <c r="Q247" s="33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3"/>
      <c r="AD247" s="35"/>
      <c r="AE247" s="35"/>
      <c r="AF247" s="35"/>
      <c r="AG247" s="35"/>
      <c r="AH247" s="35"/>
      <c r="AI247" s="35"/>
      <c r="AJ247" s="35"/>
      <c r="AK247" s="35"/>
    </row>
    <row r="248" spans="1:37">
      <c r="A248" s="32"/>
      <c r="B248" s="32"/>
      <c r="C248" s="32"/>
      <c r="D248" s="32"/>
      <c r="E248" s="32"/>
      <c r="F248" s="32"/>
      <c r="G248" s="32"/>
      <c r="H248" s="33"/>
      <c r="J248" s="33"/>
      <c r="K248" s="33"/>
      <c r="L248" s="33"/>
      <c r="M248" s="33"/>
      <c r="N248" s="33"/>
      <c r="O248" s="33"/>
      <c r="P248" s="33"/>
      <c r="Q248" s="33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3"/>
      <c r="AD248" s="35"/>
      <c r="AE248" s="35"/>
      <c r="AF248" s="35"/>
      <c r="AG248" s="35"/>
      <c r="AH248" s="35"/>
      <c r="AI248" s="35"/>
      <c r="AJ248" s="35"/>
      <c r="AK248" s="35"/>
    </row>
    <row r="249" spans="1:37">
      <c r="A249" s="32"/>
      <c r="B249" s="32"/>
      <c r="C249" s="32"/>
      <c r="D249" s="32"/>
      <c r="E249" s="32"/>
      <c r="F249" s="32"/>
      <c r="G249" s="32"/>
      <c r="H249" s="33"/>
      <c r="J249" s="33"/>
      <c r="K249" s="33"/>
      <c r="L249" s="33"/>
      <c r="M249" s="33"/>
      <c r="N249" s="33"/>
      <c r="O249" s="33"/>
      <c r="P249" s="33"/>
      <c r="Q249" s="33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3"/>
      <c r="AD249" s="35"/>
      <c r="AE249" s="35"/>
      <c r="AF249" s="35"/>
      <c r="AG249" s="35"/>
      <c r="AH249" s="35"/>
      <c r="AI249" s="35"/>
      <c r="AJ249" s="35"/>
      <c r="AK249" s="35"/>
    </row>
    <row r="250" spans="1:37">
      <c r="A250" s="32"/>
      <c r="B250" s="32"/>
      <c r="C250" s="32"/>
      <c r="D250" s="32"/>
      <c r="E250" s="32"/>
      <c r="F250" s="32"/>
      <c r="G250" s="32"/>
      <c r="H250" s="33"/>
      <c r="J250" s="33"/>
      <c r="K250" s="33"/>
      <c r="L250" s="33"/>
      <c r="M250" s="33"/>
      <c r="N250" s="33"/>
      <c r="O250" s="33"/>
      <c r="P250" s="33"/>
      <c r="Q250" s="33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3"/>
      <c r="AD250" s="35"/>
      <c r="AE250" s="35"/>
      <c r="AF250" s="35"/>
      <c r="AG250" s="35"/>
      <c r="AH250" s="35"/>
      <c r="AI250" s="35"/>
      <c r="AJ250" s="35"/>
      <c r="AK250" s="35"/>
    </row>
    <row r="251" spans="1:37">
      <c r="A251" s="32"/>
      <c r="B251" s="32"/>
      <c r="C251" s="32"/>
      <c r="D251" s="32"/>
      <c r="E251" s="32"/>
      <c r="F251" s="32"/>
      <c r="G251" s="32"/>
      <c r="H251" s="33"/>
      <c r="J251" s="33"/>
      <c r="K251" s="33"/>
      <c r="L251" s="33"/>
      <c r="M251" s="33"/>
      <c r="N251" s="33"/>
      <c r="O251" s="33"/>
      <c r="P251" s="33"/>
      <c r="Q251" s="33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3"/>
      <c r="AD251" s="35"/>
      <c r="AE251" s="35"/>
      <c r="AF251" s="35"/>
      <c r="AG251" s="35"/>
      <c r="AH251" s="35"/>
      <c r="AI251" s="35"/>
      <c r="AJ251" s="35"/>
      <c r="AK251" s="35"/>
    </row>
    <row r="252" spans="1:37">
      <c r="A252" s="32"/>
      <c r="B252" s="32"/>
      <c r="C252" s="32"/>
      <c r="D252" s="32"/>
      <c r="E252" s="32"/>
      <c r="F252" s="32"/>
      <c r="G252" s="32"/>
      <c r="H252" s="33"/>
      <c r="J252" s="33"/>
      <c r="K252" s="33"/>
      <c r="L252" s="33"/>
      <c r="M252" s="33"/>
      <c r="N252" s="33"/>
      <c r="O252" s="33"/>
      <c r="P252" s="33"/>
      <c r="Q252" s="33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3"/>
      <c r="AD252" s="35"/>
      <c r="AE252" s="35"/>
      <c r="AF252" s="35"/>
      <c r="AG252" s="35"/>
      <c r="AH252" s="35"/>
      <c r="AI252" s="35"/>
      <c r="AJ252" s="35"/>
      <c r="AK252" s="35"/>
    </row>
    <row r="253" spans="1:37">
      <c r="A253" s="32"/>
      <c r="B253" s="32"/>
      <c r="C253" s="32"/>
      <c r="D253" s="32"/>
      <c r="E253" s="32"/>
      <c r="F253" s="32"/>
      <c r="G253" s="32"/>
      <c r="H253" s="33"/>
      <c r="J253" s="33"/>
      <c r="K253" s="33"/>
      <c r="L253" s="33"/>
      <c r="M253" s="33"/>
      <c r="N253" s="33"/>
      <c r="O253" s="33"/>
      <c r="P253" s="33"/>
      <c r="Q253" s="33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3"/>
      <c r="AD253" s="35"/>
      <c r="AE253" s="35"/>
      <c r="AF253" s="35"/>
      <c r="AG253" s="35"/>
      <c r="AH253" s="35"/>
      <c r="AI253" s="35"/>
      <c r="AJ253" s="35"/>
      <c r="AK253" s="35"/>
    </row>
    <row r="254" spans="1:37">
      <c r="A254" s="32"/>
      <c r="B254" s="32"/>
      <c r="C254" s="32"/>
      <c r="D254" s="32"/>
      <c r="E254" s="32"/>
      <c r="F254" s="32"/>
      <c r="G254" s="32"/>
      <c r="H254" s="33"/>
      <c r="J254" s="33"/>
      <c r="K254" s="33"/>
      <c r="L254" s="33"/>
      <c r="M254" s="33"/>
      <c r="N254" s="33"/>
      <c r="O254" s="33"/>
      <c r="P254" s="33"/>
      <c r="Q254" s="33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3"/>
      <c r="AD254" s="35"/>
      <c r="AE254" s="35"/>
      <c r="AF254" s="35"/>
      <c r="AG254" s="35"/>
      <c r="AH254" s="35"/>
      <c r="AI254" s="35"/>
      <c r="AJ254" s="35"/>
      <c r="AK254" s="35"/>
    </row>
    <row r="255" spans="1:37">
      <c r="A255" s="32"/>
      <c r="B255" s="32"/>
      <c r="C255" s="32"/>
      <c r="D255" s="32"/>
      <c r="E255" s="32"/>
      <c r="F255" s="32"/>
      <c r="G255" s="32"/>
      <c r="H255" s="33"/>
      <c r="J255" s="33"/>
      <c r="K255" s="33"/>
      <c r="L255" s="33"/>
      <c r="M255" s="33"/>
      <c r="N255" s="33"/>
      <c r="O255" s="33"/>
      <c r="P255" s="33"/>
      <c r="Q255" s="33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3"/>
      <c r="AD255" s="35"/>
      <c r="AE255" s="35"/>
      <c r="AF255" s="35"/>
      <c r="AG255" s="35"/>
      <c r="AH255" s="35"/>
      <c r="AI255" s="35"/>
      <c r="AJ255" s="35"/>
      <c r="AK255" s="35"/>
    </row>
    <row r="256" spans="1:37">
      <c r="A256" s="32"/>
      <c r="B256" s="32"/>
      <c r="C256" s="32"/>
      <c r="D256" s="32"/>
      <c r="E256" s="32"/>
      <c r="F256" s="32"/>
      <c r="G256" s="32"/>
      <c r="H256" s="33"/>
      <c r="J256" s="33"/>
      <c r="K256" s="33"/>
      <c r="L256" s="33"/>
      <c r="M256" s="33"/>
      <c r="N256" s="33"/>
      <c r="O256" s="33"/>
      <c r="P256" s="33"/>
      <c r="Q256" s="33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3"/>
      <c r="AD256" s="35"/>
      <c r="AE256" s="35"/>
      <c r="AF256" s="35"/>
      <c r="AG256" s="35"/>
      <c r="AH256" s="35"/>
      <c r="AI256" s="35"/>
      <c r="AJ256" s="35"/>
      <c r="AK256" s="35"/>
    </row>
    <row r="257" spans="1:37">
      <c r="A257" s="32"/>
      <c r="B257" s="32"/>
      <c r="C257" s="32"/>
      <c r="D257" s="32"/>
      <c r="E257" s="32"/>
      <c r="F257" s="32"/>
      <c r="G257" s="32"/>
      <c r="H257" s="33"/>
      <c r="J257" s="33"/>
      <c r="K257" s="33"/>
      <c r="L257" s="33"/>
      <c r="M257" s="33"/>
      <c r="N257" s="33"/>
      <c r="O257" s="33"/>
      <c r="P257" s="33"/>
      <c r="Q257" s="33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3"/>
      <c r="AD257" s="35"/>
      <c r="AE257" s="35"/>
      <c r="AF257" s="35"/>
      <c r="AG257" s="35"/>
      <c r="AH257" s="35"/>
      <c r="AI257" s="35"/>
      <c r="AJ257" s="35"/>
      <c r="AK257" s="35"/>
    </row>
    <row r="258" spans="1:37">
      <c r="A258" s="32"/>
      <c r="B258" s="32"/>
      <c r="C258" s="32"/>
      <c r="D258" s="32"/>
      <c r="E258" s="32"/>
      <c r="F258" s="32"/>
      <c r="G258" s="32"/>
      <c r="H258" s="33"/>
      <c r="J258" s="33"/>
      <c r="K258" s="33"/>
      <c r="L258" s="33"/>
      <c r="M258" s="33"/>
      <c r="N258" s="33"/>
      <c r="O258" s="33"/>
      <c r="P258" s="33"/>
      <c r="Q258" s="33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3"/>
      <c r="AD258" s="35"/>
      <c r="AE258" s="35"/>
      <c r="AF258" s="35"/>
      <c r="AG258" s="35"/>
      <c r="AH258" s="35"/>
      <c r="AI258" s="35"/>
      <c r="AJ258" s="35"/>
      <c r="AK258" s="35"/>
    </row>
    <row r="259" spans="1:37">
      <c r="A259" s="32"/>
      <c r="B259" s="32"/>
      <c r="C259" s="32"/>
      <c r="D259" s="32"/>
      <c r="E259" s="32"/>
      <c r="F259" s="32"/>
      <c r="G259" s="32"/>
      <c r="H259" s="33"/>
      <c r="J259" s="33"/>
      <c r="K259" s="33"/>
      <c r="L259" s="33"/>
      <c r="M259" s="33"/>
      <c r="N259" s="33"/>
      <c r="O259" s="33"/>
      <c r="P259" s="33"/>
      <c r="Q259" s="33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3"/>
      <c r="AD259" s="35"/>
      <c r="AE259" s="35"/>
      <c r="AF259" s="35"/>
      <c r="AG259" s="35"/>
      <c r="AH259" s="35"/>
      <c r="AI259" s="35"/>
      <c r="AJ259" s="35"/>
      <c r="AK259" s="35"/>
    </row>
    <row r="260" spans="1:37">
      <c r="A260" s="32"/>
      <c r="B260" s="32"/>
      <c r="C260" s="32"/>
      <c r="D260" s="32"/>
      <c r="E260" s="32"/>
      <c r="F260" s="32"/>
      <c r="G260" s="32"/>
      <c r="H260" s="33"/>
      <c r="J260" s="33"/>
      <c r="K260" s="33"/>
      <c r="L260" s="33"/>
      <c r="M260" s="33"/>
      <c r="N260" s="33"/>
      <c r="O260" s="33"/>
      <c r="P260" s="33"/>
      <c r="Q260" s="33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3"/>
      <c r="AD260" s="35"/>
      <c r="AE260" s="35"/>
      <c r="AF260" s="35"/>
      <c r="AG260" s="35"/>
      <c r="AH260" s="35"/>
      <c r="AI260" s="35"/>
      <c r="AJ260" s="35"/>
      <c r="AK260" s="35"/>
    </row>
    <row r="261" spans="1:37">
      <c r="A261" s="32"/>
      <c r="B261" s="32"/>
      <c r="C261" s="32"/>
      <c r="D261" s="32"/>
      <c r="E261" s="32"/>
      <c r="F261" s="32"/>
      <c r="G261" s="32"/>
      <c r="H261" s="33"/>
      <c r="J261" s="33"/>
      <c r="K261" s="33"/>
      <c r="L261" s="33"/>
      <c r="M261" s="33"/>
      <c r="N261" s="33"/>
      <c r="O261" s="33"/>
      <c r="P261" s="33"/>
      <c r="Q261" s="33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3"/>
      <c r="AD261" s="35"/>
      <c r="AE261" s="35"/>
      <c r="AF261" s="35"/>
      <c r="AG261" s="35"/>
      <c r="AH261" s="35"/>
      <c r="AI261" s="35"/>
      <c r="AJ261" s="35"/>
      <c r="AK261" s="35"/>
    </row>
    <row r="262" spans="1:37">
      <c r="A262" s="32"/>
      <c r="B262" s="32"/>
      <c r="C262" s="32"/>
      <c r="D262" s="32"/>
      <c r="E262" s="32"/>
      <c r="F262" s="32"/>
      <c r="G262" s="32"/>
      <c r="H262" s="33"/>
      <c r="J262" s="33"/>
      <c r="K262" s="33"/>
      <c r="L262" s="33"/>
      <c r="M262" s="33"/>
      <c r="N262" s="33"/>
      <c r="O262" s="33"/>
      <c r="P262" s="33"/>
      <c r="Q262" s="33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3"/>
      <c r="AD262" s="35"/>
      <c r="AE262" s="35"/>
      <c r="AF262" s="35"/>
      <c r="AG262" s="35"/>
      <c r="AH262" s="35"/>
      <c r="AI262" s="35"/>
      <c r="AJ262" s="35"/>
      <c r="AK262" s="35"/>
    </row>
    <row r="263" spans="1:37">
      <c r="A263" s="32"/>
      <c r="B263" s="32"/>
      <c r="C263" s="32"/>
      <c r="D263" s="32"/>
      <c r="E263" s="32"/>
      <c r="F263" s="32"/>
      <c r="G263" s="32"/>
      <c r="H263" s="33"/>
      <c r="J263" s="33"/>
      <c r="K263" s="33"/>
      <c r="L263" s="33"/>
      <c r="M263" s="33"/>
      <c r="N263" s="33"/>
      <c r="O263" s="33"/>
      <c r="P263" s="33"/>
      <c r="Q263" s="33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3"/>
      <c r="AD263" s="35"/>
      <c r="AE263" s="35"/>
      <c r="AF263" s="35"/>
      <c r="AG263" s="35"/>
      <c r="AH263" s="35"/>
      <c r="AI263" s="35"/>
      <c r="AJ263" s="35"/>
      <c r="AK263" s="35"/>
    </row>
    <row r="264" spans="1:37">
      <c r="A264" s="32"/>
      <c r="B264" s="32"/>
      <c r="C264" s="32"/>
      <c r="D264" s="32"/>
      <c r="E264" s="32"/>
      <c r="F264" s="32"/>
      <c r="G264" s="32"/>
      <c r="H264" s="33"/>
      <c r="J264" s="33"/>
      <c r="K264" s="33"/>
      <c r="L264" s="33"/>
      <c r="M264" s="33"/>
      <c r="N264" s="33"/>
      <c r="O264" s="33"/>
      <c r="P264" s="33"/>
      <c r="Q264" s="33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3"/>
      <c r="AD264" s="35"/>
      <c r="AE264" s="35"/>
      <c r="AF264" s="35"/>
      <c r="AG264" s="35"/>
      <c r="AH264" s="35"/>
      <c r="AI264" s="35"/>
      <c r="AJ264" s="35"/>
      <c r="AK264" s="35"/>
    </row>
    <row r="265" spans="1:37">
      <c r="A265" s="32"/>
      <c r="B265" s="32"/>
      <c r="C265" s="32"/>
      <c r="D265" s="32"/>
      <c r="E265" s="32"/>
      <c r="F265" s="32"/>
      <c r="G265" s="32"/>
      <c r="H265" s="33"/>
      <c r="J265" s="33"/>
      <c r="K265" s="33"/>
      <c r="L265" s="33"/>
      <c r="M265" s="33"/>
      <c r="N265" s="33"/>
      <c r="O265" s="33"/>
      <c r="P265" s="33"/>
      <c r="Q265" s="33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3"/>
      <c r="AD265" s="35"/>
      <c r="AE265" s="35"/>
      <c r="AF265" s="35"/>
      <c r="AG265" s="35"/>
      <c r="AH265" s="35"/>
      <c r="AI265" s="35"/>
      <c r="AJ265" s="35"/>
      <c r="AK265" s="35"/>
    </row>
    <row r="266" spans="1:37">
      <c r="A266" s="32"/>
      <c r="B266" s="32"/>
      <c r="C266" s="32"/>
      <c r="D266" s="32"/>
      <c r="E266" s="32"/>
      <c r="F266" s="32"/>
      <c r="G266" s="32"/>
      <c r="H266" s="33"/>
      <c r="J266" s="33"/>
      <c r="K266" s="33"/>
      <c r="L266" s="33"/>
      <c r="M266" s="33"/>
      <c r="N266" s="33"/>
      <c r="O266" s="33"/>
      <c r="P266" s="33"/>
      <c r="Q266" s="33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3"/>
      <c r="AD266" s="35"/>
      <c r="AE266" s="35"/>
      <c r="AF266" s="35"/>
      <c r="AG266" s="35"/>
      <c r="AH266" s="35"/>
      <c r="AI266" s="35"/>
      <c r="AJ266" s="35"/>
      <c r="AK266" s="35"/>
    </row>
    <row r="267" spans="1:37">
      <c r="A267" s="32"/>
      <c r="B267" s="32"/>
      <c r="C267" s="32"/>
      <c r="D267" s="32"/>
      <c r="E267" s="32"/>
      <c r="F267" s="32"/>
      <c r="G267" s="32"/>
      <c r="H267" s="33"/>
      <c r="J267" s="33"/>
      <c r="K267" s="33"/>
      <c r="L267" s="33"/>
      <c r="M267" s="33"/>
      <c r="N267" s="33"/>
      <c r="O267" s="33"/>
      <c r="P267" s="33"/>
      <c r="Q267" s="33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3"/>
      <c r="AD267" s="35"/>
      <c r="AE267" s="35"/>
      <c r="AF267" s="35"/>
      <c r="AG267" s="35"/>
      <c r="AH267" s="35"/>
      <c r="AI267" s="35"/>
      <c r="AJ267" s="35"/>
      <c r="AK267" s="35"/>
    </row>
    <row r="268" spans="1:37">
      <c r="A268" s="32"/>
      <c r="B268" s="32"/>
      <c r="C268" s="32"/>
      <c r="D268" s="32"/>
      <c r="E268" s="32"/>
      <c r="F268" s="32"/>
      <c r="G268" s="32"/>
      <c r="H268" s="33"/>
      <c r="J268" s="33"/>
      <c r="K268" s="33"/>
      <c r="L268" s="33"/>
      <c r="M268" s="33"/>
      <c r="N268" s="33"/>
      <c r="O268" s="33"/>
      <c r="P268" s="33"/>
      <c r="Q268" s="33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3"/>
      <c r="AD268" s="35"/>
      <c r="AE268" s="35"/>
      <c r="AF268" s="35"/>
      <c r="AG268" s="35"/>
      <c r="AH268" s="35"/>
      <c r="AI268" s="35"/>
      <c r="AJ268" s="35"/>
      <c r="AK268" s="35"/>
    </row>
    <row r="269" spans="1:37">
      <c r="A269" s="32"/>
      <c r="B269" s="32"/>
      <c r="C269" s="32"/>
      <c r="D269" s="32"/>
      <c r="E269" s="32"/>
      <c r="F269" s="32"/>
      <c r="G269" s="32"/>
      <c r="H269" s="33"/>
      <c r="J269" s="33"/>
      <c r="K269" s="33"/>
      <c r="L269" s="33"/>
      <c r="M269" s="33"/>
      <c r="N269" s="33"/>
      <c r="O269" s="33"/>
      <c r="P269" s="33"/>
      <c r="Q269" s="33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3"/>
      <c r="AD269" s="35"/>
      <c r="AE269" s="35"/>
      <c r="AF269" s="35"/>
      <c r="AG269" s="35"/>
      <c r="AH269" s="35"/>
      <c r="AI269" s="35"/>
      <c r="AJ269" s="35"/>
      <c r="AK269" s="35"/>
    </row>
    <row r="270" spans="1:37">
      <c r="A270" s="32"/>
      <c r="B270" s="32"/>
      <c r="C270" s="32"/>
      <c r="D270" s="32"/>
      <c r="E270" s="32"/>
      <c r="F270" s="32"/>
      <c r="G270" s="32"/>
      <c r="H270" s="33"/>
      <c r="J270" s="33"/>
      <c r="K270" s="33"/>
      <c r="L270" s="33"/>
      <c r="M270" s="33"/>
      <c r="N270" s="33"/>
      <c r="O270" s="33"/>
      <c r="P270" s="33"/>
      <c r="Q270" s="33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3"/>
      <c r="AD270" s="35"/>
      <c r="AE270" s="35"/>
      <c r="AF270" s="35"/>
      <c r="AG270" s="35"/>
      <c r="AH270" s="35"/>
      <c r="AI270" s="35"/>
      <c r="AJ270" s="35"/>
      <c r="AK270" s="35"/>
    </row>
    <row r="271" spans="1:37">
      <c r="A271" s="32"/>
      <c r="B271" s="32"/>
      <c r="C271" s="32"/>
      <c r="D271" s="32"/>
      <c r="E271" s="32"/>
      <c r="F271" s="32"/>
      <c r="G271" s="32"/>
      <c r="H271" s="33"/>
      <c r="J271" s="33"/>
      <c r="K271" s="33"/>
      <c r="L271" s="33"/>
      <c r="M271" s="33"/>
      <c r="N271" s="33"/>
      <c r="O271" s="33"/>
      <c r="P271" s="33"/>
      <c r="Q271" s="33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3"/>
      <c r="AD271" s="35"/>
      <c r="AE271" s="35"/>
      <c r="AF271" s="35"/>
      <c r="AG271" s="35"/>
      <c r="AH271" s="35"/>
      <c r="AI271" s="35"/>
      <c r="AJ271" s="35"/>
      <c r="AK271" s="35"/>
    </row>
    <row r="272" spans="1:37">
      <c r="A272" s="32"/>
      <c r="B272" s="32"/>
      <c r="C272" s="32"/>
      <c r="D272" s="32"/>
      <c r="E272" s="32"/>
      <c r="F272" s="32"/>
      <c r="G272" s="32"/>
      <c r="H272" s="33"/>
      <c r="J272" s="33"/>
      <c r="K272" s="33"/>
      <c r="L272" s="33"/>
      <c r="M272" s="33"/>
      <c r="N272" s="33"/>
      <c r="O272" s="33"/>
      <c r="P272" s="33"/>
      <c r="Q272" s="33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3"/>
      <c r="AD272" s="35"/>
      <c r="AE272" s="35"/>
      <c r="AF272" s="35"/>
      <c r="AG272" s="35"/>
      <c r="AH272" s="35"/>
      <c r="AI272" s="35"/>
      <c r="AJ272" s="35"/>
      <c r="AK272" s="35"/>
    </row>
    <row r="273" spans="1:37">
      <c r="A273" s="32"/>
      <c r="B273" s="32"/>
      <c r="C273" s="32"/>
      <c r="D273" s="32"/>
      <c r="E273" s="32"/>
      <c r="F273" s="32"/>
      <c r="G273" s="32"/>
      <c r="H273" s="33"/>
      <c r="J273" s="33"/>
      <c r="K273" s="33"/>
      <c r="L273" s="33"/>
      <c r="M273" s="33"/>
      <c r="N273" s="33"/>
      <c r="O273" s="33"/>
      <c r="P273" s="33"/>
      <c r="Q273" s="33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3"/>
      <c r="AD273" s="35"/>
      <c r="AE273" s="35"/>
      <c r="AF273" s="35"/>
      <c r="AG273" s="35"/>
      <c r="AH273" s="35"/>
      <c r="AI273" s="35"/>
      <c r="AJ273" s="35"/>
      <c r="AK273" s="35"/>
    </row>
    <row r="274" spans="1:37">
      <c r="A274" s="32"/>
      <c r="B274" s="32"/>
      <c r="C274" s="32"/>
      <c r="D274" s="32"/>
      <c r="E274" s="32"/>
      <c r="F274" s="32"/>
      <c r="G274" s="32"/>
      <c r="H274" s="33"/>
      <c r="J274" s="33"/>
      <c r="K274" s="33"/>
      <c r="L274" s="33"/>
      <c r="M274" s="33"/>
      <c r="N274" s="33"/>
      <c r="O274" s="33"/>
      <c r="P274" s="33"/>
      <c r="Q274" s="33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3"/>
      <c r="AD274" s="35"/>
      <c r="AE274" s="35"/>
      <c r="AF274" s="35"/>
      <c r="AG274" s="35"/>
      <c r="AH274" s="35"/>
      <c r="AI274" s="35"/>
      <c r="AJ274" s="35"/>
      <c r="AK274" s="35"/>
    </row>
    <row r="275" spans="1:37">
      <c r="A275" s="32"/>
      <c r="B275" s="32"/>
      <c r="C275" s="32"/>
      <c r="D275" s="32"/>
      <c r="E275" s="32"/>
      <c r="F275" s="32"/>
      <c r="G275" s="32"/>
      <c r="H275" s="33"/>
      <c r="J275" s="33"/>
      <c r="K275" s="33"/>
      <c r="L275" s="33"/>
      <c r="M275" s="33"/>
      <c r="N275" s="33"/>
      <c r="O275" s="33"/>
      <c r="P275" s="33"/>
      <c r="Q275" s="33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3"/>
      <c r="AD275" s="35"/>
      <c r="AE275" s="35"/>
      <c r="AF275" s="35"/>
      <c r="AG275" s="35"/>
      <c r="AH275" s="35"/>
      <c r="AI275" s="35"/>
      <c r="AJ275" s="35"/>
      <c r="AK275" s="35"/>
    </row>
    <row r="276" spans="1:37">
      <c r="A276" s="32"/>
      <c r="B276" s="32"/>
      <c r="C276" s="32"/>
      <c r="D276" s="32"/>
      <c r="E276" s="32"/>
      <c r="F276" s="32"/>
      <c r="G276" s="32"/>
      <c r="H276" s="33"/>
      <c r="J276" s="33"/>
      <c r="K276" s="33"/>
      <c r="L276" s="33"/>
      <c r="M276" s="33"/>
      <c r="N276" s="33"/>
      <c r="O276" s="33"/>
      <c r="P276" s="33"/>
      <c r="Q276" s="33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3"/>
      <c r="AD276" s="35"/>
      <c r="AE276" s="35"/>
      <c r="AF276" s="35"/>
      <c r="AG276" s="35"/>
      <c r="AH276" s="35"/>
      <c r="AI276" s="35"/>
      <c r="AJ276" s="35"/>
      <c r="AK276" s="35"/>
    </row>
    <row r="277" spans="1:37">
      <c r="A277" s="32"/>
      <c r="B277" s="32"/>
      <c r="C277" s="32"/>
      <c r="D277" s="32"/>
      <c r="E277" s="32"/>
      <c r="F277" s="32"/>
      <c r="G277" s="32"/>
      <c r="H277" s="33"/>
      <c r="J277" s="33"/>
      <c r="K277" s="33"/>
      <c r="L277" s="33"/>
      <c r="M277" s="33"/>
      <c r="N277" s="33"/>
      <c r="O277" s="33"/>
      <c r="P277" s="33"/>
      <c r="Q277" s="33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3"/>
      <c r="AD277" s="35"/>
      <c r="AE277" s="35"/>
      <c r="AF277" s="35"/>
      <c r="AG277" s="35"/>
      <c r="AH277" s="35"/>
      <c r="AI277" s="35"/>
      <c r="AJ277" s="35"/>
      <c r="AK277" s="35"/>
    </row>
    <row r="278" spans="1:37">
      <c r="A278" s="32"/>
      <c r="B278" s="32"/>
      <c r="C278" s="32"/>
      <c r="D278" s="32"/>
      <c r="E278" s="32"/>
      <c r="F278" s="32"/>
      <c r="G278" s="32"/>
      <c r="H278" s="33"/>
      <c r="J278" s="33"/>
      <c r="K278" s="33"/>
      <c r="L278" s="33"/>
      <c r="M278" s="33"/>
      <c r="N278" s="33"/>
      <c r="O278" s="33"/>
      <c r="P278" s="33"/>
      <c r="Q278" s="33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3"/>
      <c r="AD278" s="35"/>
      <c r="AE278" s="35"/>
      <c r="AF278" s="35"/>
      <c r="AG278" s="35"/>
      <c r="AH278" s="35"/>
      <c r="AI278" s="35"/>
      <c r="AJ278" s="35"/>
      <c r="AK278" s="35"/>
    </row>
    <row r="279" spans="1:37">
      <c r="A279" s="32"/>
      <c r="B279" s="32"/>
      <c r="C279" s="32"/>
      <c r="D279" s="32"/>
      <c r="E279" s="32"/>
      <c r="F279" s="32"/>
      <c r="G279" s="32"/>
      <c r="H279" s="33"/>
      <c r="J279" s="33"/>
      <c r="K279" s="33"/>
      <c r="L279" s="33"/>
      <c r="M279" s="33"/>
      <c r="N279" s="33"/>
      <c r="O279" s="33"/>
      <c r="P279" s="33"/>
      <c r="Q279" s="33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3"/>
      <c r="AD279" s="35"/>
      <c r="AE279" s="35"/>
      <c r="AF279" s="35"/>
      <c r="AG279" s="35"/>
      <c r="AH279" s="35"/>
      <c r="AI279" s="35"/>
      <c r="AJ279" s="35"/>
      <c r="AK279" s="35"/>
    </row>
    <row r="280" spans="1:37">
      <c r="A280" s="32"/>
      <c r="B280" s="32"/>
      <c r="C280" s="32"/>
      <c r="D280" s="32"/>
      <c r="E280" s="32"/>
      <c r="F280" s="32"/>
      <c r="G280" s="32"/>
      <c r="H280" s="33"/>
      <c r="J280" s="33"/>
      <c r="K280" s="33"/>
      <c r="L280" s="33"/>
      <c r="M280" s="33"/>
      <c r="N280" s="33"/>
      <c r="O280" s="33"/>
      <c r="P280" s="33"/>
      <c r="Q280" s="33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3"/>
      <c r="AD280" s="35"/>
      <c r="AE280" s="35"/>
      <c r="AF280" s="35"/>
      <c r="AG280" s="35"/>
      <c r="AH280" s="35"/>
      <c r="AI280" s="35"/>
      <c r="AJ280" s="35"/>
      <c r="AK280" s="35"/>
    </row>
    <row r="281" spans="1:37">
      <c r="A281" s="32"/>
      <c r="B281" s="32"/>
      <c r="C281" s="32"/>
      <c r="D281" s="32"/>
      <c r="E281" s="32"/>
      <c r="F281" s="32"/>
      <c r="G281" s="32"/>
      <c r="H281" s="33"/>
      <c r="J281" s="33"/>
      <c r="K281" s="33"/>
      <c r="L281" s="33"/>
      <c r="M281" s="33"/>
      <c r="N281" s="33"/>
      <c r="O281" s="33"/>
      <c r="P281" s="33"/>
      <c r="Q281" s="33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3"/>
      <c r="AD281" s="35"/>
      <c r="AE281" s="35"/>
      <c r="AF281" s="35"/>
      <c r="AG281" s="35"/>
      <c r="AH281" s="35"/>
      <c r="AI281" s="35"/>
      <c r="AJ281" s="35"/>
      <c r="AK281" s="35"/>
    </row>
    <row r="282" spans="1:37">
      <c r="A282" s="32"/>
      <c r="B282" s="32"/>
      <c r="C282" s="32"/>
      <c r="D282" s="32"/>
      <c r="E282" s="32"/>
      <c r="F282" s="32"/>
      <c r="G282" s="32"/>
      <c r="H282" s="33"/>
      <c r="J282" s="33"/>
      <c r="K282" s="33"/>
      <c r="L282" s="33"/>
      <c r="M282" s="33"/>
      <c r="N282" s="33"/>
      <c r="O282" s="33"/>
      <c r="P282" s="33"/>
      <c r="Q282" s="33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3"/>
      <c r="AD282" s="35"/>
      <c r="AE282" s="35"/>
      <c r="AF282" s="35"/>
      <c r="AG282" s="35"/>
      <c r="AH282" s="35"/>
      <c r="AI282" s="35"/>
      <c r="AJ282" s="35"/>
      <c r="AK282" s="35"/>
    </row>
    <row r="283" spans="1:37">
      <c r="A283" s="32"/>
      <c r="B283" s="32"/>
      <c r="C283" s="32"/>
      <c r="D283" s="32"/>
      <c r="E283" s="32"/>
      <c r="F283" s="32"/>
      <c r="G283" s="32"/>
      <c r="H283" s="33"/>
      <c r="J283" s="33"/>
      <c r="K283" s="33"/>
      <c r="L283" s="33"/>
      <c r="M283" s="33"/>
      <c r="N283" s="33"/>
      <c r="O283" s="33"/>
      <c r="P283" s="33"/>
      <c r="Q283" s="33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3"/>
      <c r="AD283" s="35"/>
      <c r="AE283" s="35"/>
      <c r="AF283" s="35"/>
      <c r="AG283" s="35"/>
      <c r="AH283" s="35"/>
      <c r="AI283" s="35"/>
      <c r="AJ283" s="35"/>
      <c r="AK283" s="35"/>
    </row>
    <row r="284" spans="1:37">
      <c r="A284" s="32"/>
      <c r="B284" s="32"/>
      <c r="C284" s="32"/>
      <c r="D284" s="32"/>
      <c r="E284" s="32"/>
      <c r="F284" s="32"/>
      <c r="G284" s="32"/>
      <c r="H284" s="33"/>
      <c r="J284" s="33"/>
      <c r="K284" s="33"/>
      <c r="L284" s="33"/>
      <c r="M284" s="33"/>
      <c r="N284" s="33"/>
      <c r="O284" s="33"/>
      <c r="P284" s="33"/>
      <c r="Q284" s="33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3"/>
      <c r="AD284" s="35"/>
      <c r="AE284" s="35"/>
      <c r="AF284" s="35"/>
      <c r="AG284" s="35"/>
      <c r="AH284" s="35"/>
      <c r="AI284" s="35"/>
      <c r="AJ284" s="35"/>
      <c r="AK284" s="35"/>
    </row>
    <row r="285" spans="1:37">
      <c r="A285" s="32"/>
      <c r="B285" s="32"/>
      <c r="C285" s="32"/>
      <c r="D285" s="32"/>
      <c r="E285" s="32"/>
      <c r="F285" s="32"/>
      <c r="G285" s="32"/>
      <c r="H285" s="33"/>
      <c r="J285" s="33"/>
      <c r="K285" s="33"/>
      <c r="L285" s="33"/>
      <c r="M285" s="33"/>
      <c r="N285" s="33"/>
      <c r="O285" s="33"/>
      <c r="P285" s="33"/>
      <c r="Q285" s="33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3"/>
      <c r="AD285" s="35"/>
      <c r="AE285" s="35"/>
      <c r="AF285" s="35"/>
      <c r="AG285" s="35"/>
      <c r="AH285" s="35"/>
      <c r="AI285" s="35"/>
      <c r="AJ285" s="35"/>
      <c r="AK285" s="35"/>
    </row>
    <row r="286" spans="1:37">
      <c r="A286" s="32"/>
      <c r="B286" s="32"/>
      <c r="C286" s="32"/>
      <c r="D286" s="32"/>
      <c r="E286" s="32"/>
      <c r="F286" s="32"/>
      <c r="G286" s="32"/>
      <c r="H286" s="33"/>
      <c r="J286" s="33"/>
      <c r="K286" s="33"/>
      <c r="L286" s="33"/>
      <c r="M286" s="33"/>
      <c r="N286" s="33"/>
      <c r="O286" s="33"/>
      <c r="P286" s="33"/>
      <c r="Q286" s="33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3"/>
      <c r="AD286" s="35"/>
      <c r="AE286" s="35"/>
      <c r="AF286" s="35"/>
      <c r="AG286" s="35"/>
      <c r="AH286" s="35"/>
      <c r="AI286" s="35"/>
      <c r="AJ286" s="35"/>
      <c r="AK286" s="35"/>
    </row>
    <row r="287" spans="1:37">
      <c r="A287" s="32"/>
      <c r="B287" s="32"/>
      <c r="C287" s="32"/>
      <c r="D287" s="32"/>
      <c r="E287" s="32"/>
      <c r="F287" s="32"/>
      <c r="G287" s="32"/>
      <c r="H287" s="33"/>
      <c r="J287" s="33"/>
      <c r="K287" s="33"/>
      <c r="L287" s="33"/>
      <c r="M287" s="33"/>
      <c r="N287" s="33"/>
      <c r="O287" s="33"/>
      <c r="P287" s="33"/>
      <c r="Q287" s="33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3"/>
      <c r="AD287" s="35"/>
      <c r="AE287" s="35"/>
      <c r="AF287" s="35"/>
      <c r="AG287" s="35"/>
      <c r="AH287" s="35"/>
      <c r="AI287" s="35"/>
      <c r="AJ287" s="35"/>
      <c r="AK287" s="35"/>
    </row>
    <row r="288" spans="1:37">
      <c r="A288" s="32"/>
      <c r="B288" s="32"/>
      <c r="C288" s="32"/>
      <c r="D288" s="32"/>
      <c r="E288" s="32"/>
      <c r="F288" s="32"/>
      <c r="G288" s="32"/>
      <c r="H288" s="33"/>
      <c r="J288" s="33"/>
      <c r="K288" s="33"/>
      <c r="L288" s="33"/>
      <c r="M288" s="33"/>
      <c r="N288" s="33"/>
      <c r="O288" s="33"/>
      <c r="P288" s="33"/>
      <c r="Q288" s="33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3"/>
      <c r="AD288" s="35"/>
      <c r="AE288" s="35"/>
      <c r="AF288" s="35"/>
      <c r="AG288" s="35"/>
      <c r="AH288" s="35"/>
      <c r="AI288" s="35"/>
      <c r="AJ288" s="35"/>
      <c r="AK288" s="35"/>
    </row>
    <row r="289" spans="1:37">
      <c r="A289" s="32"/>
      <c r="B289" s="32"/>
      <c r="C289" s="32"/>
      <c r="D289" s="32"/>
      <c r="E289" s="32"/>
      <c r="F289" s="32"/>
      <c r="G289" s="32"/>
      <c r="H289" s="33"/>
      <c r="J289" s="33"/>
      <c r="K289" s="33"/>
      <c r="L289" s="33"/>
      <c r="M289" s="33"/>
      <c r="N289" s="33"/>
      <c r="O289" s="33"/>
      <c r="P289" s="33"/>
      <c r="Q289" s="33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3"/>
      <c r="AD289" s="35"/>
      <c r="AE289" s="35"/>
      <c r="AF289" s="35"/>
      <c r="AG289" s="35"/>
      <c r="AH289" s="35"/>
      <c r="AI289" s="35"/>
      <c r="AJ289" s="35"/>
      <c r="AK289" s="35"/>
    </row>
    <row r="290" spans="1:37">
      <c r="A290" s="32"/>
      <c r="B290" s="32"/>
      <c r="C290" s="32"/>
      <c r="D290" s="32"/>
      <c r="E290" s="32"/>
      <c r="F290" s="32"/>
      <c r="G290" s="32"/>
      <c r="H290" s="33"/>
      <c r="J290" s="33"/>
      <c r="K290" s="33"/>
      <c r="L290" s="33"/>
      <c r="M290" s="33"/>
      <c r="N290" s="33"/>
      <c r="O290" s="33"/>
      <c r="P290" s="33"/>
      <c r="Q290" s="33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3"/>
      <c r="AD290" s="35"/>
      <c r="AE290" s="35"/>
      <c r="AF290" s="35"/>
      <c r="AG290" s="35"/>
      <c r="AH290" s="35"/>
      <c r="AI290" s="35"/>
      <c r="AJ290" s="35"/>
      <c r="AK290" s="35"/>
    </row>
    <row r="291" spans="1:37">
      <c r="A291" s="32"/>
      <c r="B291" s="32"/>
      <c r="C291" s="32"/>
      <c r="D291" s="32"/>
      <c r="E291" s="32"/>
      <c r="F291" s="32"/>
      <c r="G291" s="32"/>
      <c r="H291" s="33"/>
      <c r="J291" s="33"/>
      <c r="K291" s="33"/>
      <c r="L291" s="33"/>
      <c r="M291" s="33"/>
      <c r="N291" s="33"/>
      <c r="O291" s="33"/>
      <c r="P291" s="33"/>
      <c r="Q291" s="33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3"/>
      <c r="AD291" s="35"/>
      <c r="AE291" s="35"/>
      <c r="AF291" s="35"/>
      <c r="AG291" s="35"/>
      <c r="AH291" s="35"/>
      <c r="AI291" s="35"/>
      <c r="AJ291" s="35"/>
      <c r="AK291" s="35"/>
    </row>
    <row r="292" spans="1:37">
      <c r="A292" s="32"/>
      <c r="B292" s="32"/>
      <c r="C292" s="32"/>
      <c r="D292" s="32"/>
      <c r="E292" s="32"/>
      <c r="F292" s="32"/>
      <c r="G292" s="32"/>
      <c r="H292" s="33"/>
      <c r="J292" s="33"/>
      <c r="K292" s="33"/>
      <c r="L292" s="33"/>
      <c r="M292" s="33"/>
      <c r="N292" s="33"/>
      <c r="O292" s="33"/>
      <c r="P292" s="33"/>
      <c r="Q292" s="33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3"/>
      <c r="AD292" s="35"/>
      <c r="AE292" s="35"/>
      <c r="AF292" s="35"/>
      <c r="AG292" s="35"/>
      <c r="AH292" s="35"/>
      <c r="AI292" s="35"/>
      <c r="AJ292" s="35"/>
      <c r="AK292" s="35"/>
    </row>
    <row r="293" spans="1:37">
      <c r="A293" s="32"/>
      <c r="B293" s="32"/>
      <c r="C293" s="32"/>
      <c r="D293" s="32"/>
      <c r="E293" s="32"/>
      <c r="F293" s="32"/>
      <c r="G293" s="32"/>
      <c r="H293" s="33"/>
      <c r="J293" s="33"/>
      <c r="K293" s="33"/>
      <c r="L293" s="33"/>
      <c r="M293" s="33"/>
      <c r="N293" s="33"/>
      <c r="O293" s="33"/>
      <c r="P293" s="33"/>
      <c r="Q293" s="33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3"/>
      <c r="AD293" s="35"/>
      <c r="AE293" s="35"/>
      <c r="AF293" s="35"/>
      <c r="AG293" s="35"/>
      <c r="AH293" s="35"/>
      <c r="AI293" s="35"/>
      <c r="AJ293" s="35"/>
      <c r="AK293" s="35"/>
    </row>
    <row r="294" spans="1:37">
      <c r="A294" s="32"/>
      <c r="B294" s="32"/>
      <c r="C294" s="32"/>
      <c r="D294" s="32"/>
      <c r="E294" s="32"/>
      <c r="F294" s="32"/>
      <c r="G294" s="32"/>
      <c r="H294" s="33"/>
      <c r="J294" s="33"/>
      <c r="K294" s="33"/>
      <c r="L294" s="33"/>
      <c r="M294" s="33"/>
      <c r="N294" s="33"/>
      <c r="O294" s="33"/>
      <c r="P294" s="33"/>
      <c r="Q294" s="33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3"/>
      <c r="AD294" s="35"/>
      <c r="AE294" s="35"/>
      <c r="AF294" s="35"/>
      <c r="AG294" s="35"/>
      <c r="AH294" s="35"/>
      <c r="AI294" s="35"/>
      <c r="AJ294" s="35"/>
      <c r="AK294" s="35"/>
    </row>
    <row r="295" spans="1:37">
      <c r="A295" s="32"/>
      <c r="B295" s="32"/>
      <c r="C295" s="32"/>
      <c r="D295" s="32"/>
      <c r="E295" s="32"/>
      <c r="F295" s="32"/>
      <c r="G295" s="32"/>
      <c r="H295" s="33"/>
      <c r="J295" s="33"/>
      <c r="K295" s="33"/>
      <c r="L295" s="33"/>
      <c r="M295" s="33"/>
      <c r="N295" s="33"/>
      <c r="O295" s="33"/>
      <c r="P295" s="33"/>
      <c r="Q295" s="33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3"/>
      <c r="AD295" s="35"/>
      <c r="AE295" s="35"/>
      <c r="AF295" s="35"/>
      <c r="AG295" s="35"/>
      <c r="AH295" s="35"/>
      <c r="AI295" s="35"/>
      <c r="AJ295" s="35"/>
      <c r="AK295" s="35"/>
    </row>
    <row r="296" spans="1:37">
      <c r="A296" s="32"/>
      <c r="B296" s="32"/>
      <c r="C296" s="32"/>
      <c r="D296" s="32"/>
      <c r="E296" s="32"/>
      <c r="F296" s="32"/>
      <c r="G296" s="32"/>
      <c r="H296" s="33"/>
      <c r="J296" s="33"/>
      <c r="K296" s="33"/>
      <c r="L296" s="33"/>
      <c r="M296" s="33"/>
      <c r="N296" s="33"/>
      <c r="O296" s="33"/>
      <c r="P296" s="33"/>
      <c r="Q296" s="33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3"/>
      <c r="AD296" s="35"/>
      <c r="AE296" s="35"/>
      <c r="AF296" s="35"/>
      <c r="AG296" s="35"/>
      <c r="AH296" s="35"/>
      <c r="AI296" s="35"/>
      <c r="AJ296" s="35"/>
      <c r="AK296" s="35"/>
    </row>
    <row r="297" spans="1:37">
      <c r="A297" s="32"/>
      <c r="B297" s="32"/>
      <c r="C297" s="32"/>
      <c r="D297" s="32"/>
      <c r="E297" s="32"/>
      <c r="F297" s="32"/>
      <c r="G297" s="32"/>
      <c r="H297" s="33"/>
      <c r="J297" s="33"/>
      <c r="K297" s="33"/>
      <c r="L297" s="33"/>
      <c r="M297" s="33"/>
      <c r="N297" s="33"/>
      <c r="O297" s="33"/>
      <c r="P297" s="33"/>
      <c r="Q297" s="33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3"/>
      <c r="AD297" s="35"/>
      <c r="AE297" s="35"/>
      <c r="AF297" s="35"/>
      <c r="AG297" s="35"/>
      <c r="AH297" s="35"/>
      <c r="AI297" s="35"/>
      <c r="AJ297" s="35"/>
      <c r="AK297" s="35"/>
    </row>
    <row r="298" spans="1:37">
      <c r="A298" s="32"/>
      <c r="B298" s="32"/>
      <c r="C298" s="32"/>
      <c r="D298" s="32"/>
      <c r="E298" s="32"/>
      <c r="F298" s="32"/>
      <c r="G298" s="32"/>
      <c r="H298" s="33"/>
      <c r="J298" s="33"/>
      <c r="K298" s="33"/>
      <c r="L298" s="33"/>
      <c r="M298" s="33"/>
      <c r="N298" s="33"/>
      <c r="O298" s="33"/>
      <c r="P298" s="33"/>
      <c r="Q298" s="33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3"/>
      <c r="AD298" s="35"/>
      <c r="AE298" s="35"/>
      <c r="AF298" s="35"/>
      <c r="AG298" s="35"/>
      <c r="AH298" s="35"/>
      <c r="AI298" s="35"/>
      <c r="AJ298" s="35"/>
      <c r="AK298" s="35"/>
    </row>
    <row r="299" spans="1:37">
      <c r="A299" s="32"/>
      <c r="B299" s="32"/>
      <c r="C299" s="32"/>
      <c r="D299" s="32"/>
      <c r="E299" s="32"/>
      <c r="F299" s="32"/>
      <c r="G299" s="32"/>
      <c r="H299" s="33"/>
      <c r="J299" s="33"/>
      <c r="K299" s="33"/>
      <c r="L299" s="33"/>
      <c r="M299" s="33"/>
      <c r="N299" s="33"/>
      <c r="O299" s="33"/>
      <c r="P299" s="33"/>
      <c r="Q299" s="33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3"/>
      <c r="AD299" s="35"/>
      <c r="AE299" s="35"/>
      <c r="AF299" s="35"/>
      <c r="AG299" s="35"/>
      <c r="AH299" s="35"/>
      <c r="AI299" s="35"/>
      <c r="AJ299" s="35"/>
      <c r="AK299" s="35"/>
    </row>
    <row r="300" spans="1:37">
      <c r="A300" s="32"/>
      <c r="B300" s="32"/>
      <c r="C300" s="32"/>
      <c r="D300" s="32"/>
      <c r="E300" s="32"/>
      <c r="F300" s="32"/>
      <c r="G300" s="32"/>
      <c r="H300" s="33"/>
      <c r="J300" s="33"/>
      <c r="K300" s="33"/>
      <c r="L300" s="33"/>
      <c r="M300" s="33"/>
      <c r="N300" s="33"/>
      <c r="O300" s="33"/>
      <c r="P300" s="33"/>
      <c r="Q300" s="33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3"/>
      <c r="AD300" s="35"/>
      <c r="AE300" s="35"/>
      <c r="AF300" s="35"/>
      <c r="AG300" s="35"/>
      <c r="AH300" s="35"/>
      <c r="AI300" s="35"/>
      <c r="AJ300" s="35"/>
      <c r="AK300" s="35"/>
    </row>
    <row r="301" spans="1:37">
      <c r="A301" s="32"/>
      <c r="B301" s="32"/>
      <c r="C301" s="32"/>
      <c r="D301" s="32"/>
      <c r="E301" s="32"/>
      <c r="F301" s="32"/>
      <c r="G301" s="32"/>
      <c r="H301" s="33"/>
      <c r="J301" s="33"/>
      <c r="K301" s="33"/>
      <c r="L301" s="33"/>
      <c r="M301" s="33"/>
      <c r="N301" s="33"/>
      <c r="O301" s="33"/>
      <c r="P301" s="33"/>
      <c r="Q301" s="33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3"/>
      <c r="AD301" s="35"/>
      <c r="AE301" s="35"/>
      <c r="AF301" s="35"/>
      <c r="AG301" s="35"/>
      <c r="AH301" s="35"/>
      <c r="AI301" s="35"/>
      <c r="AJ301" s="35"/>
      <c r="AK301" s="35"/>
    </row>
    <row r="302" spans="1:37">
      <c r="A302" s="32"/>
      <c r="B302" s="32"/>
      <c r="C302" s="32"/>
      <c r="D302" s="32"/>
      <c r="E302" s="32"/>
      <c r="F302" s="32"/>
      <c r="G302" s="32"/>
      <c r="H302" s="33"/>
      <c r="J302" s="33"/>
      <c r="K302" s="33"/>
      <c r="L302" s="33"/>
      <c r="M302" s="33"/>
      <c r="N302" s="33"/>
      <c r="O302" s="33"/>
      <c r="P302" s="33"/>
      <c r="Q302" s="33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3"/>
      <c r="AD302" s="35"/>
      <c r="AE302" s="35"/>
      <c r="AF302" s="35"/>
      <c r="AG302" s="35"/>
      <c r="AH302" s="35"/>
      <c r="AI302" s="35"/>
      <c r="AJ302" s="35"/>
      <c r="AK302" s="35"/>
    </row>
    <row r="303" spans="1:37">
      <c r="A303" s="32"/>
      <c r="B303" s="32"/>
      <c r="C303" s="32"/>
      <c r="D303" s="32"/>
      <c r="E303" s="32"/>
      <c r="F303" s="32"/>
      <c r="G303" s="32"/>
      <c r="H303" s="33"/>
      <c r="J303" s="33"/>
      <c r="K303" s="33"/>
      <c r="L303" s="33"/>
      <c r="M303" s="33"/>
      <c r="N303" s="33"/>
      <c r="O303" s="33"/>
      <c r="P303" s="33"/>
      <c r="Q303" s="33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3"/>
      <c r="AD303" s="35"/>
      <c r="AE303" s="35"/>
      <c r="AF303" s="35"/>
      <c r="AG303" s="35"/>
      <c r="AH303" s="35"/>
      <c r="AI303" s="35"/>
      <c r="AJ303" s="35"/>
      <c r="AK303" s="35"/>
    </row>
    <row r="304" spans="1:37">
      <c r="A304" s="32"/>
      <c r="B304" s="32"/>
      <c r="C304" s="32"/>
      <c r="D304" s="32"/>
      <c r="E304" s="32"/>
      <c r="F304" s="32"/>
      <c r="G304" s="32"/>
      <c r="H304" s="33"/>
      <c r="J304" s="33"/>
      <c r="K304" s="33"/>
      <c r="L304" s="33"/>
      <c r="M304" s="33"/>
      <c r="N304" s="33"/>
      <c r="O304" s="33"/>
      <c r="P304" s="33"/>
      <c r="Q304" s="33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3"/>
      <c r="AD304" s="35"/>
      <c r="AE304" s="35"/>
      <c r="AF304" s="35"/>
      <c r="AG304" s="35"/>
      <c r="AH304" s="35"/>
      <c r="AI304" s="35"/>
      <c r="AJ304" s="35"/>
      <c r="AK304" s="35"/>
    </row>
    <row r="305" spans="1:37">
      <c r="A305" s="32"/>
      <c r="B305" s="32"/>
      <c r="C305" s="32"/>
      <c r="D305" s="32"/>
      <c r="E305" s="32"/>
      <c r="F305" s="32"/>
      <c r="G305" s="32"/>
      <c r="H305" s="33"/>
      <c r="J305" s="33"/>
      <c r="K305" s="33"/>
      <c r="L305" s="33"/>
      <c r="M305" s="33"/>
      <c r="N305" s="33"/>
      <c r="O305" s="33"/>
      <c r="P305" s="33"/>
      <c r="Q305" s="33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3"/>
      <c r="AD305" s="35"/>
      <c r="AE305" s="35"/>
      <c r="AF305" s="35"/>
      <c r="AG305" s="35"/>
      <c r="AH305" s="35"/>
      <c r="AI305" s="35"/>
      <c r="AJ305" s="35"/>
      <c r="AK305" s="35"/>
    </row>
    <row r="306" spans="1:37">
      <c r="A306" s="32"/>
      <c r="B306" s="32"/>
      <c r="C306" s="32"/>
      <c r="D306" s="32"/>
      <c r="E306" s="32"/>
      <c r="F306" s="32"/>
      <c r="G306" s="32"/>
      <c r="H306" s="33"/>
      <c r="J306" s="33"/>
      <c r="K306" s="33"/>
      <c r="L306" s="33"/>
      <c r="M306" s="33"/>
      <c r="N306" s="33"/>
      <c r="O306" s="33"/>
      <c r="P306" s="33"/>
      <c r="Q306" s="33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3"/>
      <c r="AD306" s="35"/>
      <c r="AE306" s="35"/>
      <c r="AF306" s="35"/>
      <c r="AG306" s="35"/>
      <c r="AH306" s="35"/>
      <c r="AI306" s="35"/>
      <c r="AJ306" s="35"/>
      <c r="AK306" s="35"/>
    </row>
    <row r="307" spans="1:37">
      <c r="A307" s="32"/>
      <c r="B307" s="32"/>
      <c r="C307" s="32"/>
      <c r="D307" s="32"/>
      <c r="E307" s="32"/>
      <c r="F307" s="32"/>
      <c r="G307" s="32"/>
      <c r="H307" s="33"/>
      <c r="J307" s="33"/>
      <c r="K307" s="33"/>
      <c r="L307" s="33"/>
      <c r="M307" s="33"/>
      <c r="N307" s="33"/>
      <c r="O307" s="33"/>
      <c r="P307" s="33"/>
      <c r="Q307" s="33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3"/>
      <c r="AD307" s="35"/>
      <c r="AE307" s="35"/>
      <c r="AF307" s="35"/>
      <c r="AG307" s="35"/>
      <c r="AH307" s="35"/>
      <c r="AI307" s="35"/>
      <c r="AJ307" s="35"/>
      <c r="AK307" s="35"/>
    </row>
    <row r="308" spans="1:37">
      <c r="A308" s="32"/>
      <c r="B308" s="32"/>
      <c r="C308" s="32"/>
      <c r="D308" s="32"/>
      <c r="E308" s="32"/>
      <c r="F308" s="32"/>
      <c r="G308" s="32"/>
      <c r="H308" s="33"/>
      <c r="J308" s="33"/>
      <c r="K308" s="33"/>
      <c r="L308" s="33"/>
      <c r="M308" s="33"/>
      <c r="N308" s="33"/>
      <c r="O308" s="33"/>
      <c r="P308" s="33"/>
      <c r="Q308" s="33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3"/>
      <c r="AD308" s="35"/>
      <c r="AE308" s="35"/>
      <c r="AF308" s="35"/>
      <c r="AG308" s="35"/>
      <c r="AH308" s="35"/>
      <c r="AI308" s="35"/>
      <c r="AJ308" s="35"/>
      <c r="AK308" s="35"/>
    </row>
    <row r="309" spans="1:37">
      <c r="A309" s="32"/>
      <c r="B309" s="32"/>
      <c r="C309" s="32"/>
      <c r="D309" s="32"/>
      <c r="E309" s="32"/>
      <c r="F309" s="32"/>
      <c r="G309" s="32"/>
      <c r="H309" s="33"/>
      <c r="J309" s="33"/>
      <c r="K309" s="33"/>
      <c r="L309" s="33"/>
      <c r="M309" s="33"/>
      <c r="N309" s="33"/>
      <c r="O309" s="33"/>
      <c r="P309" s="33"/>
      <c r="Q309" s="33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3"/>
      <c r="AD309" s="35"/>
      <c r="AE309" s="35"/>
      <c r="AF309" s="35"/>
      <c r="AG309" s="35"/>
      <c r="AH309" s="35"/>
      <c r="AI309" s="35"/>
      <c r="AJ309" s="35"/>
      <c r="AK309" s="35"/>
    </row>
    <row r="310" spans="1:37">
      <c r="A310" s="32"/>
      <c r="B310" s="32"/>
      <c r="C310" s="32"/>
      <c r="D310" s="32"/>
      <c r="E310" s="32"/>
      <c r="F310" s="32"/>
      <c r="G310" s="32"/>
      <c r="H310" s="33"/>
      <c r="J310" s="33"/>
      <c r="K310" s="33"/>
      <c r="L310" s="33"/>
      <c r="M310" s="33"/>
      <c r="N310" s="33"/>
      <c r="O310" s="33"/>
      <c r="P310" s="33"/>
      <c r="Q310" s="33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3"/>
      <c r="AD310" s="35"/>
      <c r="AE310" s="35"/>
      <c r="AF310" s="35"/>
      <c r="AG310" s="35"/>
      <c r="AH310" s="35"/>
      <c r="AI310" s="35"/>
      <c r="AJ310" s="35"/>
      <c r="AK310" s="35"/>
    </row>
    <row r="311" spans="1:37">
      <c r="A311" s="32"/>
      <c r="B311" s="32"/>
      <c r="C311" s="32"/>
      <c r="D311" s="32"/>
      <c r="E311" s="32"/>
      <c r="F311" s="32"/>
      <c r="G311" s="32"/>
      <c r="H311" s="33"/>
      <c r="J311" s="33"/>
      <c r="K311" s="33"/>
      <c r="L311" s="33"/>
      <c r="M311" s="33"/>
      <c r="N311" s="33"/>
      <c r="O311" s="33"/>
      <c r="P311" s="33"/>
      <c r="Q311" s="33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3"/>
      <c r="AD311" s="35"/>
      <c r="AE311" s="35"/>
      <c r="AF311" s="35"/>
      <c r="AG311" s="35"/>
      <c r="AH311" s="35"/>
      <c r="AI311" s="35"/>
      <c r="AJ311" s="35"/>
      <c r="AK311" s="35"/>
    </row>
    <row r="312" spans="1:37">
      <c r="A312" s="32"/>
      <c r="B312" s="32"/>
      <c r="C312" s="32"/>
      <c r="D312" s="32"/>
      <c r="E312" s="32"/>
      <c r="F312" s="32"/>
      <c r="G312" s="32"/>
      <c r="H312" s="33"/>
      <c r="J312" s="33"/>
      <c r="K312" s="33"/>
      <c r="L312" s="33"/>
      <c r="M312" s="33"/>
      <c r="N312" s="33"/>
      <c r="O312" s="33"/>
      <c r="P312" s="33"/>
      <c r="Q312" s="33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3"/>
      <c r="AD312" s="35"/>
      <c r="AE312" s="35"/>
      <c r="AF312" s="35"/>
      <c r="AG312" s="35"/>
      <c r="AH312" s="35"/>
      <c r="AI312" s="35"/>
      <c r="AJ312" s="35"/>
      <c r="AK312" s="35"/>
    </row>
    <row r="313" spans="1:37">
      <c r="A313" s="32"/>
      <c r="B313" s="32"/>
      <c r="C313" s="32"/>
      <c r="D313" s="32"/>
      <c r="E313" s="32"/>
      <c r="F313" s="32"/>
      <c r="G313" s="32"/>
      <c r="H313" s="33"/>
      <c r="J313" s="33"/>
      <c r="K313" s="33"/>
      <c r="L313" s="33"/>
      <c r="M313" s="33"/>
      <c r="N313" s="33"/>
      <c r="O313" s="33"/>
      <c r="P313" s="33"/>
      <c r="Q313" s="33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3"/>
      <c r="AD313" s="35"/>
      <c r="AE313" s="35"/>
      <c r="AF313" s="35"/>
      <c r="AG313" s="35"/>
      <c r="AH313" s="35"/>
      <c r="AI313" s="35"/>
      <c r="AJ313" s="35"/>
      <c r="AK313" s="35"/>
    </row>
    <row r="314" spans="1:37">
      <c r="A314" s="32"/>
      <c r="B314" s="32"/>
      <c r="C314" s="32"/>
      <c r="D314" s="32"/>
      <c r="E314" s="32"/>
      <c r="F314" s="32"/>
      <c r="G314" s="32"/>
      <c r="H314" s="33"/>
      <c r="J314" s="33"/>
      <c r="K314" s="33"/>
      <c r="L314" s="33"/>
      <c r="M314" s="33"/>
      <c r="N314" s="33"/>
      <c r="O314" s="33"/>
      <c r="P314" s="33"/>
      <c r="Q314" s="33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3"/>
      <c r="AD314" s="35"/>
      <c r="AE314" s="35"/>
      <c r="AF314" s="35"/>
      <c r="AG314" s="35"/>
      <c r="AH314" s="35"/>
      <c r="AI314" s="35"/>
      <c r="AJ314" s="35"/>
      <c r="AK314" s="35"/>
    </row>
    <row r="315" spans="1:37">
      <c r="A315" s="32"/>
      <c r="B315" s="32"/>
      <c r="C315" s="32"/>
      <c r="D315" s="32"/>
      <c r="E315" s="32"/>
      <c r="F315" s="32"/>
      <c r="G315" s="32"/>
      <c r="H315" s="33"/>
      <c r="J315" s="33"/>
      <c r="K315" s="33"/>
      <c r="L315" s="33"/>
      <c r="M315" s="33"/>
      <c r="N315" s="33"/>
      <c r="O315" s="33"/>
      <c r="P315" s="33"/>
      <c r="Q315" s="33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3"/>
      <c r="AD315" s="35"/>
      <c r="AE315" s="35"/>
      <c r="AF315" s="35"/>
      <c r="AG315" s="35"/>
      <c r="AH315" s="35"/>
      <c r="AI315" s="35"/>
      <c r="AJ315" s="35"/>
      <c r="AK315" s="35"/>
    </row>
    <row r="316" spans="1:37">
      <c r="A316" s="32"/>
      <c r="B316" s="32"/>
      <c r="C316" s="32"/>
      <c r="D316" s="32"/>
      <c r="E316" s="32"/>
      <c r="F316" s="32"/>
      <c r="G316" s="32"/>
      <c r="H316" s="33"/>
      <c r="J316" s="33"/>
      <c r="K316" s="33"/>
      <c r="L316" s="33"/>
      <c r="M316" s="33"/>
      <c r="N316" s="33"/>
      <c r="O316" s="33"/>
      <c r="P316" s="33"/>
      <c r="Q316" s="33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3"/>
      <c r="AD316" s="35"/>
      <c r="AE316" s="35"/>
      <c r="AF316" s="35"/>
      <c r="AG316" s="35"/>
      <c r="AH316" s="35"/>
      <c r="AI316" s="35"/>
      <c r="AJ316" s="35"/>
      <c r="AK316" s="35"/>
    </row>
    <row r="317" spans="1:37">
      <c r="A317" s="32"/>
      <c r="B317" s="32"/>
      <c r="C317" s="32"/>
      <c r="D317" s="32"/>
      <c r="E317" s="32"/>
      <c r="F317" s="32"/>
      <c r="G317" s="32"/>
      <c r="H317" s="33"/>
      <c r="J317" s="33"/>
      <c r="K317" s="33"/>
      <c r="L317" s="33"/>
      <c r="M317" s="33"/>
      <c r="N317" s="33"/>
      <c r="O317" s="33"/>
      <c r="P317" s="33"/>
      <c r="Q317" s="33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3"/>
      <c r="AD317" s="35"/>
      <c r="AE317" s="35"/>
      <c r="AF317" s="35"/>
      <c r="AG317" s="35"/>
      <c r="AH317" s="35"/>
      <c r="AI317" s="35"/>
      <c r="AJ317" s="35"/>
      <c r="AK317" s="35"/>
    </row>
    <row r="318" spans="1:37">
      <c r="A318" s="32"/>
      <c r="B318" s="32"/>
      <c r="C318" s="32"/>
      <c r="D318" s="32"/>
      <c r="E318" s="32"/>
      <c r="F318" s="32"/>
      <c r="G318" s="32"/>
      <c r="H318" s="33"/>
      <c r="J318" s="33"/>
      <c r="K318" s="33"/>
      <c r="L318" s="33"/>
      <c r="M318" s="33"/>
      <c r="N318" s="33"/>
      <c r="O318" s="33"/>
      <c r="P318" s="33"/>
      <c r="Q318" s="33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3"/>
      <c r="AD318" s="35"/>
      <c r="AE318" s="35"/>
      <c r="AF318" s="35"/>
      <c r="AG318" s="35"/>
      <c r="AH318" s="35"/>
      <c r="AI318" s="35"/>
      <c r="AJ318" s="35"/>
      <c r="AK318" s="35"/>
    </row>
    <row r="319" spans="1:37">
      <c r="A319" s="32"/>
      <c r="B319" s="32"/>
      <c r="C319" s="32"/>
      <c r="D319" s="32"/>
      <c r="E319" s="32"/>
      <c r="F319" s="32"/>
      <c r="G319" s="32"/>
      <c r="H319" s="33"/>
      <c r="J319" s="33"/>
      <c r="K319" s="33"/>
      <c r="L319" s="33"/>
      <c r="M319" s="33"/>
      <c r="N319" s="33"/>
      <c r="O319" s="33"/>
      <c r="P319" s="33"/>
      <c r="Q319" s="33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3"/>
      <c r="AD319" s="35"/>
      <c r="AE319" s="35"/>
      <c r="AF319" s="35"/>
      <c r="AG319" s="35"/>
      <c r="AH319" s="35"/>
      <c r="AI319" s="35"/>
      <c r="AJ319" s="35"/>
      <c r="AK319" s="35"/>
    </row>
    <row r="320" spans="1:37">
      <c r="A320" s="32"/>
      <c r="B320" s="32"/>
      <c r="C320" s="32"/>
      <c r="D320" s="32"/>
      <c r="E320" s="32"/>
      <c r="F320" s="32"/>
      <c r="G320" s="32"/>
      <c r="H320" s="33"/>
      <c r="J320" s="33"/>
      <c r="K320" s="33"/>
      <c r="L320" s="33"/>
      <c r="M320" s="33"/>
      <c r="N320" s="33"/>
      <c r="O320" s="33"/>
      <c r="P320" s="33"/>
      <c r="Q320" s="33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3"/>
      <c r="AD320" s="35"/>
      <c r="AE320" s="35"/>
      <c r="AF320" s="35"/>
      <c r="AG320" s="35"/>
      <c r="AH320" s="35"/>
      <c r="AI320" s="35"/>
      <c r="AJ320" s="35"/>
      <c r="AK320" s="35"/>
    </row>
    <row r="321" spans="1:37">
      <c r="A321" s="32"/>
      <c r="B321" s="32"/>
      <c r="C321" s="32"/>
      <c r="D321" s="32"/>
      <c r="E321" s="32"/>
      <c r="F321" s="32"/>
      <c r="G321" s="32"/>
      <c r="H321" s="33"/>
      <c r="J321" s="33"/>
      <c r="K321" s="33"/>
      <c r="L321" s="33"/>
      <c r="M321" s="33"/>
      <c r="N321" s="33"/>
      <c r="O321" s="33"/>
      <c r="P321" s="33"/>
      <c r="Q321" s="33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3"/>
      <c r="AD321" s="35"/>
      <c r="AE321" s="35"/>
      <c r="AF321" s="35"/>
      <c r="AG321" s="35"/>
      <c r="AH321" s="35"/>
      <c r="AI321" s="35"/>
      <c r="AJ321" s="35"/>
      <c r="AK321" s="35"/>
    </row>
    <row r="322" spans="1:37">
      <c r="A322" s="32"/>
      <c r="B322" s="32"/>
      <c r="C322" s="32"/>
      <c r="D322" s="32"/>
      <c r="E322" s="32"/>
      <c r="F322" s="32"/>
      <c r="G322" s="32"/>
      <c r="H322" s="33"/>
      <c r="J322" s="33"/>
      <c r="K322" s="33"/>
      <c r="L322" s="33"/>
      <c r="M322" s="33"/>
      <c r="N322" s="33"/>
      <c r="O322" s="33"/>
      <c r="P322" s="33"/>
      <c r="Q322" s="33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3"/>
      <c r="AD322" s="35"/>
      <c r="AE322" s="35"/>
      <c r="AF322" s="35"/>
      <c r="AG322" s="35"/>
      <c r="AH322" s="35"/>
      <c r="AI322" s="35"/>
      <c r="AJ322" s="35"/>
      <c r="AK322" s="35"/>
    </row>
    <row r="323" spans="1:37">
      <c r="A323" s="32"/>
      <c r="B323" s="32"/>
      <c r="C323" s="32"/>
      <c r="D323" s="32"/>
      <c r="E323" s="32"/>
      <c r="F323" s="32"/>
      <c r="G323" s="32"/>
      <c r="H323" s="33"/>
      <c r="J323" s="33"/>
      <c r="K323" s="33"/>
      <c r="L323" s="33"/>
      <c r="M323" s="33"/>
      <c r="N323" s="33"/>
      <c r="O323" s="33"/>
      <c r="P323" s="33"/>
      <c r="Q323" s="33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3"/>
      <c r="AD323" s="35"/>
      <c r="AE323" s="35"/>
      <c r="AF323" s="35"/>
      <c r="AG323" s="35"/>
      <c r="AH323" s="35"/>
      <c r="AI323" s="35"/>
      <c r="AJ323" s="35"/>
      <c r="AK323" s="35"/>
    </row>
    <row r="324" spans="1:37">
      <c r="A324" s="32"/>
      <c r="B324" s="32"/>
      <c r="C324" s="32"/>
      <c r="D324" s="32"/>
      <c r="E324" s="32"/>
      <c r="F324" s="32"/>
      <c r="G324" s="32"/>
      <c r="H324" s="33"/>
      <c r="J324" s="33"/>
      <c r="K324" s="33"/>
      <c r="L324" s="33"/>
      <c r="M324" s="33"/>
      <c r="N324" s="33"/>
      <c r="O324" s="33"/>
      <c r="P324" s="33"/>
      <c r="Q324" s="33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3"/>
      <c r="AD324" s="35"/>
      <c r="AE324" s="35"/>
      <c r="AF324" s="35"/>
      <c r="AG324" s="35"/>
      <c r="AH324" s="35"/>
      <c r="AI324" s="35"/>
      <c r="AJ324" s="35"/>
      <c r="AK324" s="35"/>
    </row>
    <row r="325" spans="1:37">
      <c r="A325" s="32"/>
      <c r="B325" s="32"/>
      <c r="C325" s="32"/>
      <c r="D325" s="32"/>
      <c r="E325" s="32"/>
      <c r="F325" s="32"/>
      <c r="G325" s="32"/>
      <c r="H325" s="33"/>
      <c r="J325" s="33"/>
      <c r="K325" s="33"/>
      <c r="L325" s="33"/>
      <c r="M325" s="33"/>
      <c r="N325" s="33"/>
      <c r="O325" s="33"/>
      <c r="P325" s="33"/>
      <c r="Q325" s="33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3"/>
      <c r="AD325" s="35"/>
      <c r="AE325" s="35"/>
      <c r="AF325" s="35"/>
      <c r="AG325" s="35"/>
      <c r="AH325" s="35"/>
      <c r="AI325" s="35"/>
      <c r="AJ325" s="35"/>
      <c r="AK325" s="35"/>
    </row>
    <row r="326" spans="1:37">
      <c r="A326" s="32"/>
      <c r="B326" s="32"/>
      <c r="C326" s="32"/>
      <c r="D326" s="32"/>
      <c r="E326" s="32"/>
      <c r="F326" s="32"/>
      <c r="G326" s="32"/>
      <c r="H326" s="33"/>
      <c r="J326" s="33"/>
      <c r="K326" s="33"/>
      <c r="L326" s="33"/>
      <c r="M326" s="33"/>
      <c r="N326" s="33"/>
      <c r="O326" s="33"/>
      <c r="P326" s="33"/>
      <c r="Q326" s="33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3"/>
      <c r="AD326" s="35"/>
      <c r="AE326" s="35"/>
      <c r="AF326" s="35"/>
      <c r="AG326" s="35"/>
      <c r="AH326" s="35"/>
      <c r="AI326" s="35"/>
      <c r="AJ326" s="35"/>
      <c r="AK326" s="35"/>
    </row>
    <row r="327" spans="1:37">
      <c r="A327" s="32"/>
      <c r="B327" s="32"/>
      <c r="C327" s="32"/>
      <c r="D327" s="32"/>
      <c r="E327" s="32"/>
      <c r="F327" s="32"/>
      <c r="G327" s="32"/>
      <c r="H327" s="33"/>
      <c r="J327" s="33"/>
      <c r="K327" s="33"/>
      <c r="L327" s="33"/>
      <c r="M327" s="33"/>
      <c r="N327" s="33"/>
      <c r="O327" s="33"/>
      <c r="P327" s="33"/>
      <c r="Q327" s="33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3"/>
      <c r="AD327" s="35"/>
      <c r="AE327" s="35"/>
      <c r="AF327" s="35"/>
      <c r="AG327" s="35"/>
      <c r="AH327" s="35"/>
      <c r="AI327" s="35"/>
      <c r="AJ327" s="35"/>
      <c r="AK327" s="35"/>
    </row>
    <row r="328" spans="1:37">
      <c r="A328" s="32"/>
      <c r="B328" s="32"/>
      <c r="C328" s="32"/>
      <c r="D328" s="32"/>
      <c r="E328" s="32"/>
      <c r="F328" s="32"/>
      <c r="G328" s="32"/>
      <c r="H328" s="33"/>
      <c r="J328" s="33"/>
      <c r="K328" s="33"/>
      <c r="L328" s="33"/>
      <c r="M328" s="33"/>
      <c r="N328" s="33"/>
      <c r="O328" s="33"/>
      <c r="P328" s="33"/>
      <c r="Q328" s="33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3"/>
      <c r="AD328" s="35"/>
      <c r="AE328" s="35"/>
      <c r="AF328" s="35"/>
      <c r="AG328" s="35"/>
      <c r="AH328" s="35"/>
      <c r="AI328" s="35"/>
      <c r="AJ328" s="35"/>
      <c r="AK328" s="35"/>
    </row>
    <row r="329" spans="1:37">
      <c r="A329" s="32"/>
      <c r="B329" s="32"/>
      <c r="C329" s="32"/>
      <c r="D329" s="32"/>
      <c r="E329" s="32"/>
      <c r="F329" s="32"/>
      <c r="G329" s="32"/>
      <c r="H329" s="33"/>
      <c r="J329" s="33"/>
      <c r="K329" s="33"/>
      <c r="L329" s="33"/>
      <c r="M329" s="33"/>
      <c r="N329" s="33"/>
      <c r="O329" s="33"/>
      <c r="P329" s="33"/>
      <c r="Q329" s="33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3"/>
      <c r="AD329" s="35"/>
      <c r="AE329" s="35"/>
      <c r="AF329" s="35"/>
      <c r="AG329" s="35"/>
      <c r="AH329" s="35"/>
      <c r="AI329" s="35"/>
      <c r="AJ329" s="35"/>
      <c r="AK329" s="35"/>
    </row>
    <row r="330" spans="1:37">
      <c r="A330" s="32"/>
      <c r="B330" s="32"/>
      <c r="C330" s="32"/>
      <c r="D330" s="32"/>
      <c r="E330" s="32"/>
      <c r="F330" s="32"/>
      <c r="G330" s="32"/>
      <c r="H330" s="33"/>
      <c r="J330" s="33"/>
      <c r="K330" s="33"/>
      <c r="L330" s="33"/>
      <c r="M330" s="33"/>
      <c r="N330" s="33"/>
      <c r="O330" s="33"/>
      <c r="P330" s="33"/>
      <c r="Q330" s="33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3"/>
      <c r="AD330" s="35"/>
      <c r="AE330" s="35"/>
      <c r="AF330" s="35"/>
      <c r="AG330" s="35"/>
      <c r="AH330" s="35"/>
      <c r="AI330" s="35"/>
      <c r="AJ330" s="35"/>
      <c r="AK330" s="35"/>
    </row>
    <row r="331" spans="1:37">
      <c r="A331" s="32"/>
      <c r="B331" s="32"/>
      <c r="C331" s="32"/>
      <c r="D331" s="32"/>
      <c r="E331" s="32"/>
      <c r="F331" s="32"/>
      <c r="G331" s="32"/>
      <c r="H331" s="33"/>
      <c r="J331" s="33"/>
      <c r="K331" s="33"/>
      <c r="L331" s="33"/>
      <c r="M331" s="33"/>
      <c r="N331" s="33"/>
      <c r="O331" s="33"/>
      <c r="P331" s="33"/>
      <c r="Q331" s="33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3"/>
      <c r="AD331" s="35"/>
      <c r="AE331" s="35"/>
      <c r="AF331" s="35"/>
      <c r="AG331" s="35"/>
      <c r="AH331" s="35"/>
      <c r="AI331" s="35"/>
      <c r="AJ331" s="35"/>
      <c r="AK331" s="35"/>
    </row>
    <row r="332" spans="1:37">
      <c r="A332" s="32"/>
      <c r="B332" s="32"/>
      <c r="C332" s="32"/>
      <c r="D332" s="32"/>
      <c r="E332" s="32"/>
      <c r="F332" s="32"/>
      <c r="G332" s="32"/>
      <c r="H332" s="33"/>
      <c r="J332" s="33"/>
      <c r="K332" s="33"/>
      <c r="L332" s="33"/>
      <c r="M332" s="33"/>
      <c r="N332" s="33"/>
      <c r="O332" s="33"/>
      <c r="P332" s="33"/>
      <c r="Q332" s="33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3"/>
      <c r="AD332" s="35"/>
      <c r="AE332" s="35"/>
      <c r="AF332" s="35"/>
      <c r="AG332" s="35"/>
      <c r="AH332" s="35"/>
      <c r="AI332" s="35"/>
      <c r="AJ332" s="35"/>
      <c r="AK332" s="35"/>
    </row>
    <row r="333" spans="1:37">
      <c r="A333" s="32"/>
      <c r="B333" s="32"/>
      <c r="C333" s="32"/>
      <c r="D333" s="32"/>
      <c r="E333" s="32"/>
      <c r="F333" s="32"/>
      <c r="G333" s="32"/>
      <c r="H333" s="33"/>
      <c r="J333" s="33"/>
      <c r="K333" s="33"/>
      <c r="L333" s="33"/>
      <c r="M333" s="33"/>
      <c r="N333" s="33"/>
      <c r="O333" s="33"/>
      <c r="P333" s="33"/>
      <c r="Q333" s="33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3"/>
      <c r="AD333" s="35"/>
      <c r="AE333" s="35"/>
      <c r="AF333" s="35"/>
      <c r="AG333" s="35"/>
      <c r="AH333" s="35"/>
      <c r="AI333" s="35"/>
      <c r="AJ333" s="35"/>
      <c r="AK333" s="35"/>
    </row>
    <row r="334" spans="1:37">
      <c r="A334" s="32"/>
      <c r="B334" s="32"/>
      <c r="C334" s="32"/>
      <c r="D334" s="32"/>
      <c r="E334" s="32"/>
      <c r="F334" s="32"/>
      <c r="G334" s="32"/>
      <c r="H334" s="33"/>
      <c r="J334" s="33"/>
      <c r="K334" s="33"/>
      <c r="L334" s="33"/>
      <c r="M334" s="33"/>
      <c r="N334" s="33"/>
      <c r="O334" s="33"/>
      <c r="P334" s="33"/>
      <c r="Q334" s="33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3"/>
      <c r="AD334" s="35"/>
      <c r="AE334" s="35"/>
      <c r="AF334" s="35"/>
      <c r="AG334" s="35"/>
      <c r="AH334" s="35"/>
      <c r="AI334" s="35"/>
      <c r="AJ334" s="35"/>
      <c r="AK334" s="35"/>
    </row>
    <row r="335" spans="1:37">
      <c r="A335" s="32"/>
      <c r="B335" s="32"/>
      <c r="C335" s="32"/>
      <c r="D335" s="32"/>
      <c r="E335" s="32"/>
      <c r="F335" s="32"/>
      <c r="G335" s="32"/>
      <c r="H335" s="33"/>
      <c r="J335" s="33"/>
      <c r="K335" s="33"/>
      <c r="L335" s="33"/>
      <c r="M335" s="33"/>
      <c r="N335" s="33"/>
      <c r="O335" s="33"/>
      <c r="P335" s="33"/>
      <c r="Q335" s="33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3"/>
      <c r="AD335" s="35"/>
      <c r="AE335" s="35"/>
      <c r="AF335" s="35"/>
      <c r="AG335" s="35"/>
      <c r="AH335" s="35"/>
      <c r="AI335" s="35"/>
      <c r="AJ335" s="35"/>
      <c r="AK335" s="35"/>
    </row>
    <row r="336" spans="1:37">
      <c r="A336" s="32"/>
      <c r="B336" s="32"/>
      <c r="C336" s="32"/>
      <c r="D336" s="32"/>
      <c r="E336" s="32"/>
      <c r="F336" s="32"/>
      <c r="G336" s="32"/>
      <c r="H336" s="33"/>
      <c r="J336" s="33"/>
      <c r="K336" s="33"/>
      <c r="L336" s="33"/>
      <c r="M336" s="33"/>
      <c r="N336" s="33"/>
      <c r="O336" s="33"/>
      <c r="P336" s="33"/>
      <c r="Q336" s="33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3"/>
      <c r="AD336" s="35"/>
      <c r="AE336" s="35"/>
      <c r="AF336" s="35"/>
      <c r="AG336" s="35"/>
      <c r="AH336" s="35"/>
      <c r="AI336" s="35"/>
      <c r="AJ336" s="35"/>
      <c r="AK336" s="35"/>
    </row>
    <row r="337" spans="1:37">
      <c r="A337" s="32"/>
      <c r="B337" s="32"/>
      <c r="C337" s="32"/>
      <c r="D337" s="32"/>
      <c r="E337" s="32"/>
      <c r="F337" s="32"/>
      <c r="G337" s="32"/>
      <c r="H337" s="33"/>
      <c r="J337" s="33"/>
      <c r="K337" s="33"/>
      <c r="L337" s="33"/>
      <c r="M337" s="33"/>
      <c r="N337" s="33"/>
      <c r="O337" s="33"/>
      <c r="P337" s="33"/>
      <c r="Q337" s="33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3"/>
      <c r="AD337" s="35"/>
      <c r="AE337" s="35"/>
      <c r="AF337" s="35"/>
      <c r="AG337" s="35"/>
      <c r="AH337" s="35"/>
      <c r="AI337" s="35"/>
      <c r="AJ337" s="35"/>
      <c r="AK337" s="35"/>
    </row>
    <row r="338" spans="1:37">
      <c r="A338" s="32"/>
      <c r="B338" s="32"/>
      <c r="C338" s="32"/>
      <c r="D338" s="32"/>
      <c r="E338" s="32"/>
      <c r="F338" s="32"/>
      <c r="G338" s="32"/>
      <c r="H338" s="33"/>
      <c r="J338" s="33"/>
      <c r="K338" s="33"/>
      <c r="L338" s="33"/>
      <c r="M338" s="33"/>
      <c r="N338" s="33"/>
      <c r="O338" s="33"/>
      <c r="P338" s="33"/>
      <c r="Q338" s="33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3"/>
      <c r="AD338" s="35"/>
      <c r="AE338" s="35"/>
      <c r="AF338" s="35"/>
      <c r="AG338" s="35"/>
      <c r="AH338" s="35"/>
      <c r="AI338" s="35"/>
      <c r="AJ338" s="35"/>
      <c r="AK338" s="35"/>
    </row>
    <row r="339" spans="1:37">
      <c r="A339" s="32"/>
      <c r="B339" s="32"/>
      <c r="C339" s="32"/>
      <c r="D339" s="32"/>
      <c r="E339" s="32"/>
      <c r="F339" s="32"/>
      <c r="G339" s="32"/>
      <c r="H339" s="33"/>
      <c r="J339" s="33"/>
      <c r="K339" s="33"/>
      <c r="L339" s="33"/>
      <c r="M339" s="33"/>
      <c r="N339" s="33"/>
      <c r="O339" s="33"/>
      <c r="P339" s="33"/>
      <c r="Q339" s="33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3"/>
      <c r="AD339" s="35"/>
      <c r="AE339" s="35"/>
      <c r="AF339" s="35"/>
      <c r="AG339" s="35"/>
      <c r="AH339" s="35"/>
      <c r="AI339" s="35"/>
      <c r="AJ339" s="35"/>
      <c r="AK339" s="35"/>
    </row>
    <row r="340" spans="1:37">
      <c r="A340" s="32"/>
      <c r="B340" s="32"/>
      <c r="C340" s="32"/>
      <c r="D340" s="32"/>
      <c r="E340" s="32"/>
      <c r="F340" s="32"/>
      <c r="G340" s="32"/>
      <c r="H340" s="33"/>
      <c r="J340" s="33"/>
      <c r="K340" s="33"/>
      <c r="L340" s="33"/>
      <c r="M340" s="33"/>
      <c r="N340" s="33"/>
      <c r="O340" s="33"/>
      <c r="P340" s="33"/>
      <c r="Q340" s="33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3"/>
      <c r="AD340" s="35"/>
      <c r="AE340" s="35"/>
      <c r="AF340" s="35"/>
      <c r="AG340" s="35"/>
      <c r="AH340" s="35"/>
      <c r="AI340" s="35"/>
      <c r="AJ340" s="35"/>
      <c r="AK340" s="35"/>
    </row>
    <row r="341" spans="1:37">
      <c r="A341" s="32"/>
      <c r="B341" s="32"/>
      <c r="C341" s="32"/>
      <c r="D341" s="32"/>
      <c r="E341" s="32"/>
      <c r="F341" s="32"/>
      <c r="G341" s="32"/>
      <c r="H341" s="33"/>
      <c r="J341" s="33"/>
      <c r="K341" s="33"/>
      <c r="L341" s="33"/>
      <c r="M341" s="33"/>
      <c r="N341" s="33"/>
      <c r="O341" s="33"/>
      <c r="P341" s="33"/>
      <c r="Q341" s="33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3"/>
      <c r="AD341" s="35"/>
      <c r="AE341" s="35"/>
      <c r="AF341" s="35"/>
      <c r="AG341" s="35"/>
      <c r="AH341" s="35"/>
      <c r="AI341" s="35"/>
      <c r="AJ341" s="35"/>
      <c r="AK341" s="35"/>
    </row>
    <row r="342" spans="1:37">
      <c r="A342" s="32"/>
      <c r="B342" s="32"/>
      <c r="C342" s="32"/>
      <c r="D342" s="32"/>
      <c r="E342" s="32"/>
      <c r="F342" s="32"/>
      <c r="G342" s="32"/>
      <c r="H342" s="33"/>
      <c r="J342" s="33"/>
      <c r="K342" s="33"/>
      <c r="L342" s="33"/>
      <c r="M342" s="33"/>
      <c r="N342" s="33"/>
      <c r="O342" s="33"/>
      <c r="P342" s="33"/>
      <c r="Q342" s="33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3"/>
      <c r="AD342" s="35"/>
      <c r="AE342" s="35"/>
      <c r="AF342" s="35"/>
      <c r="AG342" s="35"/>
      <c r="AH342" s="35"/>
      <c r="AI342" s="35"/>
      <c r="AJ342" s="35"/>
      <c r="AK342" s="35"/>
    </row>
    <row r="343" spans="1:37">
      <c r="A343" s="32"/>
      <c r="B343" s="32"/>
      <c r="C343" s="32"/>
      <c r="D343" s="32"/>
      <c r="E343" s="32"/>
      <c r="F343" s="32"/>
      <c r="G343" s="32"/>
      <c r="H343" s="33"/>
      <c r="J343" s="33"/>
      <c r="K343" s="33"/>
      <c r="L343" s="33"/>
      <c r="M343" s="33"/>
      <c r="N343" s="33"/>
      <c r="O343" s="33"/>
      <c r="P343" s="33"/>
      <c r="Q343" s="33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3"/>
      <c r="AD343" s="35"/>
      <c r="AE343" s="35"/>
      <c r="AF343" s="35"/>
      <c r="AG343" s="35"/>
      <c r="AH343" s="35"/>
      <c r="AI343" s="35"/>
      <c r="AJ343" s="35"/>
      <c r="AK343" s="35"/>
    </row>
    <row r="344" spans="1:37">
      <c r="A344" s="32"/>
      <c r="B344" s="32"/>
      <c r="C344" s="32"/>
      <c r="D344" s="32"/>
      <c r="E344" s="32"/>
      <c r="F344" s="32"/>
      <c r="G344" s="32"/>
      <c r="H344" s="33"/>
      <c r="J344" s="33"/>
      <c r="K344" s="33"/>
      <c r="L344" s="33"/>
      <c r="M344" s="33"/>
      <c r="N344" s="33"/>
      <c r="O344" s="33"/>
      <c r="P344" s="33"/>
      <c r="Q344" s="33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3"/>
      <c r="AD344" s="35"/>
      <c r="AE344" s="35"/>
      <c r="AF344" s="35"/>
      <c r="AG344" s="35"/>
      <c r="AH344" s="35"/>
      <c r="AI344" s="35"/>
      <c r="AJ344" s="35"/>
      <c r="AK344" s="35"/>
    </row>
    <row r="345" spans="1:37">
      <c r="A345" s="32"/>
      <c r="B345" s="32"/>
      <c r="C345" s="32"/>
      <c r="D345" s="32"/>
      <c r="E345" s="32"/>
      <c r="F345" s="32"/>
      <c r="G345" s="32"/>
      <c r="H345" s="33"/>
      <c r="J345" s="33"/>
      <c r="K345" s="33"/>
      <c r="L345" s="33"/>
      <c r="M345" s="33"/>
      <c r="N345" s="33"/>
      <c r="O345" s="33"/>
      <c r="P345" s="33"/>
      <c r="Q345" s="33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3"/>
      <c r="AD345" s="35"/>
      <c r="AE345" s="35"/>
      <c r="AF345" s="35"/>
      <c r="AG345" s="35"/>
      <c r="AH345" s="35"/>
      <c r="AI345" s="35"/>
      <c r="AJ345" s="35"/>
      <c r="AK345" s="35"/>
    </row>
    <row r="346" spans="1:37">
      <c r="A346" s="32"/>
      <c r="B346" s="32"/>
      <c r="C346" s="32"/>
      <c r="D346" s="32"/>
      <c r="E346" s="32"/>
      <c r="F346" s="32"/>
      <c r="G346" s="32"/>
      <c r="H346" s="33"/>
      <c r="J346" s="33"/>
      <c r="K346" s="33"/>
      <c r="L346" s="33"/>
      <c r="M346" s="33"/>
      <c r="N346" s="33"/>
      <c r="O346" s="33"/>
      <c r="P346" s="33"/>
      <c r="Q346" s="33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3"/>
      <c r="AD346" s="35"/>
      <c r="AE346" s="35"/>
      <c r="AF346" s="35"/>
      <c r="AG346" s="35"/>
      <c r="AH346" s="35"/>
      <c r="AI346" s="35"/>
      <c r="AJ346" s="35"/>
      <c r="AK346" s="35"/>
    </row>
    <row r="347" spans="1:37">
      <c r="A347" s="32"/>
      <c r="B347" s="32"/>
      <c r="C347" s="32"/>
      <c r="D347" s="32"/>
      <c r="E347" s="32"/>
      <c r="F347" s="32"/>
      <c r="G347" s="32"/>
      <c r="H347" s="33"/>
      <c r="J347" s="33"/>
      <c r="K347" s="33"/>
      <c r="L347" s="33"/>
      <c r="M347" s="33"/>
      <c r="N347" s="33"/>
      <c r="O347" s="33"/>
      <c r="P347" s="33"/>
      <c r="Q347" s="33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3"/>
      <c r="AD347" s="35"/>
      <c r="AE347" s="35"/>
      <c r="AF347" s="35"/>
      <c r="AG347" s="35"/>
      <c r="AH347" s="35"/>
      <c r="AI347" s="35"/>
      <c r="AJ347" s="35"/>
      <c r="AK347" s="35"/>
    </row>
    <row r="348" spans="1:37">
      <c r="A348" s="32"/>
      <c r="B348" s="32"/>
      <c r="C348" s="32"/>
      <c r="D348" s="32"/>
      <c r="E348" s="32"/>
      <c r="F348" s="32"/>
      <c r="G348" s="32"/>
      <c r="H348" s="33"/>
      <c r="J348" s="33"/>
      <c r="K348" s="33"/>
      <c r="L348" s="33"/>
      <c r="M348" s="33"/>
      <c r="N348" s="33"/>
      <c r="O348" s="33"/>
      <c r="P348" s="33"/>
      <c r="Q348" s="33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3"/>
      <c r="AD348" s="35"/>
      <c r="AE348" s="35"/>
      <c r="AF348" s="35"/>
      <c r="AG348" s="35"/>
      <c r="AH348" s="35"/>
      <c r="AI348" s="35"/>
      <c r="AJ348" s="35"/>
      <c r="AK348" s="35"/>
    </row>
    <row r="349" spans="1:37">
      <c r="A349" s="32"/>
      <c r="B349" s="32"/>
      <c r="C349" s="32"/>
      <c r="D349" s="32"/>
      <c r="E349" s="32"/>
      <c r="F349" s="32"/>
      <c r="G349" s="32"/>
      <c r="H349" s="33"/>
      <c r="J349" s="33"/>
      <c r="K349" s="33"/>
      <c r="L349" s="33"/>
      <c r="M349" s="33"/>
      <c r="N349" s="33"/>
      <c r="O349" s="33"/>
      <c r="P349" s="33"/>
      <c r="Q349" s="33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3"/>
      <c r="AD349" s="35"/>
      <c r="AE349" s="35"/>
      <c r="AF349" s="35"/>
      <c r="AG349" s="35"/>
      <c r="AH349" s="35"/>
      <c r="AI349" s="35"/>
      <c r="AJ349" s="35"/>
      <c r="AK349" s="35"/>
    </row>
    <row r="350" spans="1:37">
      <c r="A350" s="32"/>
      <c r="B350" s="32"/>
      <c r="C350" s="32"/>
      <c r="D350" s="32"/>
      <c r="E350" s="32"/>
      <c r="F350" s="32"/>
      <c r="G350" s="32"/>
      <c r="H350" s="33"/>
      <c r="J350" s="33"/>
      <c r="K350" s="33"/>
      <c r="L350" s="33"/>
      <c r="M350" s="33"/>
      <c r="N350" s="33"/>
      <c r="O350" s="33"/>
      <c r="P350" s="33"/>
      <c r="Q350" s="33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3"/>
      <c r="AD350" s="35"/>
      <c r="AE350" s="35"/>
      <c r="AF350" s="35"/>
      <c r="AG350" s="35"/>
      <c r="AH350" s="35"/>
      <c r="AI350" s="35"/>
      <c r="AJ350" s="35"/>
      <c r="AK350" s="35"/>
    </row>
    <row r="351" spans="1:37">
      <c r="A351" s="32"/>
      <c r="B351" s="32"/>
      <c r="C351" s="32"/>
      <c r="D351" s="32"/>
      <c r="E351" s="32"/>
      <c r="F351" s="32"/>
      <c r="G351" s="32"/>
      <c r="H351" s="33"/>
      <c r="J351" s="33"/>
      <c r="K351" s="33"/>
      <c r="L351" s="33"/>
      <c r="M351" s="33"/>
      <c r="N351" s="33"/>
      <c r="O351" s="33"/>
      <c r="P351" s="33"/>
      <c r="Q351" s="33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3"/>
      <c r="AD351" s="35"/>
      <c r="AE351" s="35"/>
      <c r="AF351" s="35"/>
      <c r="AG351" s="35"/>
      <c r="AH351" s="35"/>
      <c r="AI351" s="35"/>
      <c r="AJ351" s="35"/>
      <c r="AK351" s="35"/>
    </row>
    <row r="352" spans="1:37">
      <c r="A352" s="32"/>
      <c r="B352" s="32"/>
      <c r="C352" s="32"/>
      <c r="D352" s="32"/>
      <c r="E352" s="32"/>
      <c r="F352" s="32"/>
      <c r="G352" s="32"/>
      <c r="H352" s="33"/>
      <c r="J352" s="33"/>
      <c r="K352" s="33"/>
      <c r="L352" s="33"/>
      <c r="M352" s="33"/>
      <c r="N352" s="33"/>
      <c r="O352" s="33"/>
      <c r="P352" s="33"/>
      <c r="Q352" s="33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3"/>
      <c r="AD352" s="35"/>
      <c r="AE352" s="35"/>
      <c r="AF352" s="35"/>
      <c r="AG352" s="35"/>
      <c r="AH352" s="35"/>
      <c r="AI352" s="35"/>
      <c r="AJ352" s="35"/>
      <c r="AK352" s="35"/>
    </row>
    <row r="353" spans="1:37">
      <c r="A353" s="32"/>
      <c r="B353" s="32"/>
      <c r="C353" s="32"/>
      <c r="D353" s="32"/>
      <c r="E353" s="32"/>
      <c r="F353" s="32"/>
      <c r="G353" s="32"/>
      <c r="H353" s="33"/>
      <c r="J353" s="33"/>
      <c r="K353" s="33"/>
      <c r="L353" s="33"/>
      <c r="M353" s="33"/>
      <c r="N353" s="33"/>
      <c r="O353" s="33"/>
      <c r="P353" s="33"/>
      <c r="Q353" s="33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3"/>
      <c r="AD353" s="35"/>
      <c r="AE353" s="35"/>
      <c r="AF353" s="35"/>
      <c r="AG353" s="35"/>
      <c r="AH353" s="35"/>
      <c r="AI353" s="35"/>
      <c r="AJ353" s="35"/>
      <c r="AK353" s="35"/>
    </row>
    <row r="354" spans="1:37">
      <c r="A354" s="32"/>
      <c r="B354" s="32"/>
      <c r="C354" s="32"/>
      <c r="D354" s="32"/>
      <c r="E354" s="32"/>
      <c r="F354" s="32"/>
      <c r="G354" s="32"/>
      <c r="H354" s="33"/>
      <c r="J354" s="33"/>
      <c r="K354" s="33"/>
      <c r="L354" s="33"/>
      <c r="M354" s="33"/>
      <c r="N354" s="33"/>
      <c r="O354" s="33"/>
      <c r="P354" s="33"/>
      <c r="Q354" s="33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3"/>
      <c r="AD354" s="35"/>
      <c r="AE354" s="35"/>
      <c r="AF354" s="35"/>
      <c r="AG354" s="35"/>
      <c r="AH354" s="35"/>
      <c r="AI354" s="35"/>
      <c r="AJ354" s="35"/>
      <c r="AK354" s="35"/>
    </row>
    <row r="355" spans="1:37">
      <c r="A355" s="32"/>
      <c r="B355" s="32"/>
      <c r="C355" s="32"/>
      <c r="D355" s="32"/>
      <c r="E355" s="32"/>
      <c r="F355" s="32"/>
      <c r="G355" s="32"/>
      <c r="H355" s="33"/>
      <c r="J355" s="33"/>
      <c r="K355" s="33"/>
      <c r="L355" s="33"/>
      <c r="M355" s="33"/>
      <c r="N355" s="33"/>
      <c r="O355" s="33"/>
      <c r="P355" s="33"/>
      <c r="Q355" s="33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3"/>
      <c r="AD355" s="35"/>
      <c r="AE355" s="35"/>
      <c r="AF355" s="35"/>
      <c r="AG355" s="35"/>
      <c r="AH355" s="35"/>
      <c r="AI355" s="35"/>
      <c r="AJ355" s="35"/>
      <c r="AK355" s="35"/>
    </row>
    <row r="356" spans="1:37">
      <c r="A356" s="32"/>
      <c r="B356" s="32"/>
      <c r="C356" s="32"/>
      <c r="D356" s="32"/>
      <c r="E356" s="32"/>
      <c r="F356" s="32"/>
      <c r="G356" s="32"/>
      <c r="H356" s="33"/>
      <c r="J356" s="33"/>
      <c r="K356" s="33"/>
      <c r="L356" s="33"/>
      <c r="M356" s="33"/>
      <c r="N356" s="33"/>
      <c r="O356" s="33"/>
      <c r="P356" s="33"/>
      <c r="Q356" s="33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3"/>
      <c r="AD356" s="35"/>
      <c r="AE356" s="35"/>
      <c r="AF356" s="35"/>
      <c r="AG356" s="35"/>
      <c r="AH356" s="35"/>
      <c r="AI356" s="35"/>
      <c r="AJ356" s="35"/>
      <c r="AK356" s="35"/>
    </row>
    <row r="357" spans="1:37">
      <c r="A357" s="32"/>
      <c r="B357" s="32"/>
      <c r="C357" s="32"/>
      <c r="D357" s="32"/>
      <c r="E357" s="32"/>
      <c r="F357" s="32"/>
      <c r="G357" s="32"/>
      <c r="H357" s="33"/>
      <c r="J357" s="33"/>
      <c r="K357" s="33"/>
      <c r="L357" s="33"/>
      <c r="M357" s="33"/>
      <c r="N357" s="33"/>
      <c r="O357" s="33"/>
      <c r="P357" s="33"/>
      <c r="Q357" s="33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3"/>
      <c r="AD357" s="35"/>
      <c r="AE357" s="35"/>
      <c r="AF357" s="35"/>
      <c r="AG357" s="35"/>
      <c r="AH357" s="35"/>
      <c r="AI357" s="35"/>
      <c r="AJ357" s="35"/>
      <c r="AK357" s="35"/>
    </row>
    <row r="358" spans="1:37">
      <c r="A358" s="32"/>
      <c r="B358" s="32"/>
      <c r="C358" s="32"/>
      <c r="D358" s="32"/>
      <c r="E358" s="32"/>
      <c r="F358" s="32"/>
      <c r="G358" s="32"/>
      <c r="H358" s="33"/>
      <c r="J358" s="33"/>
      <c r="K358" s="33"/>
      <c r="L358" s="33"/>
      <c r="M358" s="33"/>
      <c r="N358" s="33"/>
      <c r="O358" s="33"/>
      <c r="P358" s="33"/>
      <c r="Q358" s="33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3"/>
      <c r="AD358" s="35"/>
      <c r="AE358" s="35"/>
      <c r="AF358" s="35"/>
      <c r="AG358" s="35"/>
      <c r="AH358" s="35"/>
      <c r="AI358" s="35"/>
      <c r="AJ358" s="35"/>
      <c r="AK358" s="35"/>
    </row>
    <row r="359" spans="1:37">
      <c r="A359" s="32"/>
      <c r="B359" s="32"/>
      <c r="C359" s="32"/>
      <c r="D359" s="32"/>
      <c r="E359" s="32"/>
      <c r="F359" s="32"/>
      <c r="G359" s="32"/>
      <c r="H359" s="33"/>
      <c r="J359" s="33"/>
      <c r="K359" s="33"/>
      <c r="L359" s="33"/>
      <c r="M359" s="33"/>
      <c r="N359" s="33"/>
      <c r="O359" s="33"/>
      <c r="P359" s="33"/>
      <c r="Q359" s="33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3"/>
      <c r="AD359" s="35"/>
      <c r="AE359" s="35"/>
      <c r="AF359" s="35"/>
      <c r="AG359" s="35"/>
      <c r="AH359" s="35"/>
      <c r="AI359" s="35"/>
      <c r="AJ359" s="35"/>
      <c r="AK359" s="35"/>
    </row>
    <row r="360" spans="1:37">
      <c r="A360" s="32"/>
      <c r="B360" s="32"/>
      <c r="C360" s="32"/>
      <c r="D360" s="32"/>
      <c r="E360" s="32"/>
      <c r="F360" s="32"/>
      <c r="G360" s="32"/>
      <c r="H360" s="33"/>
      <c r="J360" s="33"/>
      <c r="K360" s="33"/>
      <c r="L360" s="33"/>
      <c r="M360" s="33"/>
      <c r="N360" s="33"/>
      <c r="O360" s="33"/>
      <c r="P360" s="33"/>
      <c r="Q360" s="33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3"/>
      <c r="AD360" s="35"/>
      <c r="AE360" s="35"/>
      <c r="AF360" s="35"/>
      <c r="AG360" s="35"/>
      <c r="AH360" s="35"/>
      <c r="AI360" s="35"/>
      <c r="AJ360" s="35"/>
      <c r="AK360" s="35"/>
    </row>
    <row r="361" spans="1:37">
      <c r="A361" s="32"/>
      <c r="B361" s="32"/>
      <c r="C361" s="32"/>
      <c r="D361" s="32"/>
      <c r="E361" s="32"/>
      <c r="F361" s="32"/>
      <c r="G361" s="32"/>
      <c r="H361" s="33"/>
      <c r="J361" s="33"/>
      <c r="K361" s="33"/>
      <c r="L361" s="33"/>
      <c r="M361" s="33"/>
      <c r="N361" s="33"/>
      <c r="O361" s="33"/>
      <c r="P361" s="33"/>
      <c r="Q361" s="33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3"/>
      <c r="AD361" s="35"/>
      <c r="AE361" s="35"/>
      <c r="AF361" s="35"/>
      <c r="AG361" s="35"/>
      <c r="AH361" s="35"/>
      <c r="AI361" s="35"/>
      <c r="AJ361" s="35"/>
      <c r="AK361" s="35"/>
    </row>
    <row r="362" spans="1:37">
      <c r="A362" s="32"/>
      <c r="B362" s="32"/>
      <c r="C362" s="32"/>
      <c r="D362" s="32"/>
      <c r="E362" s="32"/>
      <c r="F362" s="32"/>
      <c r="G362" s="32"/>
      <c r="H362" s="33"/>
      <c r="J362" s="33"/>
      <c r="K362" s="33"/>
      <c r="L362" s="33"/>
      <c r="M362" s="33"/>
      <c r="N362" s="33"/>
      <c r="O362" s="33"/>
      <c r="P362" s="33"/>
      <c r="Q362" s="33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3"/>
      <c r="AD362" s="35"/>
      <c r="AE362" s="35"/>
      <c r="AF362" s="35"/>
      <c r="AG362" s="35"/>
      <c r="AH362" s="35"/>
      <c r="AI362" s="35"/>
      <c r="AJ362" s="35"/>
      <c r="AK362" s="35"/>
    </row>
    <row r="363" spans="1:37">
      <c r="A363" s="32"/>
      <c r="B363" s="32"/>
      <c r="C363" s="32"/>
      <c r="D363" s="32"/>
      <c r="E363" s="32"/>
      <c r="F363" s="32"/>
      <c r="G363" s="32"/>
      <c r="H363" s="33"/>
      <c r="J363" s="33"/>
      <c r="K363" s="33"/>
      <c r="L363" s="33"/>
      <c r="M363" s="33"/>
      <c r="N363" s="33"/>
      <c r="O363" s="33"/>
      <c r="P363" s="33"/>
      <c r="Q363" s="33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3"/>
      <c r="AD363" s="35"/>
      <c r="AE363" s="35"/>
      <c r="AF363" s="35"/>
      <c r="AG363" s="35"/>
      <c r="AH363" s="35"/>
      <c r="AI363" s="35"/>
      <c r="AJ363" s="35"/>
      <c r="AK363" s="35"/>
    </row>
    <row r="364" spans="1:37">
      <c r="A364" s="32"/>
      <c r="B364" s="32"/>
      <c r="C364" s="32"/>
      <c r="D364" s="32"/>
      <c r="E364" s="32"/>
      <c r="F364" s="32"/>
      <c r="G364" s="32"/>
      <c r="H364" s="33"/>
      <c r="J364" s="33"/>
      <c r="K364" s="33"/>
      <c r="L364" s="33"/>
      <c r="M364" s="33"/>
      <c r="N364" s="33"/>
      <c r="O364" s="33"/>
      <c r="P364" s="33"/>
      <c r="Q364" s="33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3"/>
      <c r="AD364" s="35"/>
      <c r="AE364" s="35"/>
      <c r="AF364" s="35"/>
      <c r="AG364" s="35"/>
      <c r="AH364" s="35"/>
      <c r="AI364" s="35"/>
      <c r="AJ364" s="35"/>
      <c r="AK364" s="35"/>
    </row>
    <row r="365" spans="1:37">
      <c r="A365" s="32"/>
      <c r="B365" s="32"/>
      <c r="C365" s="32"/>
      <c r="D365" s="32"/>
      <c r="E365" s="32"/>
      <c r="F365" s="32"/>
      <c r="G365" s="32"/>
      <c r="H365" s="33"/>
      <c r="J365" s="33"/>
      <c r="K365" s="33"/>
      <c r="L365" s="33"/>
      <c r="M365" s="33"/>
      <c r="N365" s="33"/>
      <c r="O365" s="33"/>
      <c r="P365" s="33"/>
      <c r="Q365" s="33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3"/>
      <c r="AD365" s="35"/>
      <c r="AE365" s="35"/>
      <c r="AF365" s="35"/>
      <c r="AG365" s="35"/>
      <c r="AH365" s="35"/>
      <c r="AI365" s="35"/>
      <c r="AJ365" s="35"/>
      <c r="AK365" s="35"/>
    </row>
    <row r="366" spans="1:37">
      <c r="A366" s="32"/>
      <c r="B366" s="32"/>
      <c r="C366" s="32"/>
      <c r="D366" s="32"/>
      <c r="E366" s="32"/>
      <c r="F366" s="32"/>
      <c r="G366" s="32"/>
      <c r="H366" s="33"/>
      <c r="J366" s="33"/>
      <c r="K366" s="33"/>
      <c r="L366" s="33"/>
      <c r="M366" s="33"/>
      <c r="N366" s="33"/>
      <c r="O366" s="33"/>
      <c r="P366" s="33"/>
      <c r="Q366" s="33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3"/>
      <c r="AD366" s="35"/>
      <c r="AE366" s="35"/>
      <c r="AF366" s="35"/>
      <c r="AG366" s="35"/>
      <c r="AH366" s="35"/>
      <c r="AI366" s="35"/>
      <c r="AJ366" s="35"/>
      <c r="AK366" s="35"/>
    </row>
    <row r="367" spans="1:37">
      <c r="A367" s="32"/>
      <c r="B367" s="32"/>
      <c r="C367" s="32"/>
      <c r="D367" s="32"/>
      <c r="E367" s="32"/>
      <c r="F367" s="32"/>
      <c r="G367" s="32"/>
      <c r="H367" s="33"/>
      <c r="J367" s="33"/>
      <c r="K367" s="33"/>
      <c r="L367" s="33"/>
      <c r="M367" s="33"/>
      <c r="N367" s="33"/>
      <c r="O367" s="33"/>
      <c r="P367" s="33"/>
      <c r="Q367" s="33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3"/>
      <c r="AD367" s="35"/>
      <c r="AE367" s="35"/>
      <c r="AF367" s="35"/>
      <c r="AG367" s="35"/>
      <c r="AH367" s="35"/>
      <c r="AI367" s="35"/>
      <c r="AJ367" s="35"/>
      <c r="AK367" s="35"/>
    </row>
    <row r="368" spans="1:37">
      <c r="A368" s="32"/>
      <c r="B368" s="32"/>
      <c r="C368" s="32"/>
      <c r="D368" s="32"/>
      <c r="E368" s="32"/>
      <c r="F368" s="32"/>
      <c r="G368" s="32"/>
      <c r="H368" s="33"/>
      <c r="J368" s="33"/>
      <c r="K368" s="33"/>
      <c r="L368" s="33"/>
      <c r="M368" s="33"/>
      <c r="N368" s="33"/>
      <c r="O368" s="33"/>
      <c r="P368" s="33"/>
      <c r="Q368" s="33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3"/>
      <c r="AD368" s="35"/>
      <c r="AE368" s="35"/>
      <c r="AF368" s="35"/>
      <c r="AG368" s="35"/>
      <c r="AH368" s="35"/>
      <c r="AI368" s="35"/>
      <c r="AJ368" s="35"/>
      <c r="AK368" s="35"/>
    </row>
    <row r="369" spans="1:37">
      <c r="A369" s="32"/>
      <c r="B369" s="32"/>
      <c r="C369" s="32"/>
      <c r="D369" s="32"/>
      <c r="E369" s="32"/>
      <c r="F369" s="32"/>
      <c r="G369" s="32"/>
      <c r="H369" s="33"/>
      <c r="J369" s="33"/>
      <c r="K369" s="33"/>
      <c r="L369" s="33"/>
      <c r="M369" s="33"/>
      <c r="N369" s="33"/>
      <c r="O369" s="33"/>
      <c r="P369" s="33"/>
      <c r="Q369" s="33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3"/>
      <c r="AD369" s="35"/>
      <c r="AE369" s="35"/>
      <c r="AF369" s="35"/>
      <c r="AG369" s="35"/>
      <c r="AH369" s="35"/>
      <c r="AI369" s="35"/>
      <c r="AJ369" s="35"/>
      <c r="AK369" s="35"/>
    </row>
    <row r="370" spans="1:37">
      <c r="A370" s="32"/>
      <c r="B370" s="32"/>
      <c r="C370" s="32"/>
      <c r="D370" s="32"/>
      <c r="E370" s="32"/>
      <c r="F370" s="32"/>
      <c r="G370" s="32"/>
      <c r="H370" s="33"/>
      <c r="J370" s="33"/>
      <c r="K370" s="33"/>
      <c r="L370" s="33"/>
      <c r="M370" s="33"/>
      <c r="N370" s="33"/>
      <c r="O370" s="33"/>
      <c r="P370" s="33"/>
      <c r="Q370" s="33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3"/>
      <c r="AD370" s="35"/>
      <c r="AE370" s="35"/>
      <c r="AF370" s="35"/>
      <c r="AG370" s="35"/>
      <c r="AH370" s="35"/>
      <c r="AI370" s="35"/>
      <c r="AJ370" s="35"/>
      <c r="AK370" s="35"/>
    </row>
    <row r="371" spans="1:37">
      <c r="A371" s="32"/>
      <c r="B371" s="32"/>
      <c r="C371" s="32"/>
      <c r="D371" s="32"/>
      <c r="E371" s="32"/>
      <c r="F371" s="32"/>
      <c r="G371" s="32"/>
      <c r="H371" s="33"/>
      <c r="J371" s="33"/>
      <c r="K371" s="33"/>
      <c r="L371" s="33"/>
      <c r="M371" s="33"/>
      <c r="N371" s="33"/>
      <c r="O371" s="33"/>
      <c r="P371" s="33"/>
      <c r="Q371" s="33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3"/>
      <c r="AD371" s="35"/>
      <c r="AE371" s="35"/>
      <c r="AF371" s="35"/>
      <c r="AG371" s="35"/>
      <c r="AH371" s="35"/>
      <c r="AI371" s="35"/>
      <c r="AJ371" s="35"/>
      <c r="AK371" s="35"/>
    </row>
    <row r="372" spans="1:37">
      <c r="A372" s="32"/>
      <c r="B372" s="32"/>
      <c r="C372" s="32"/>
      <c r="D372" s="32"/>
      <c r="E372" s="32"/>
      <c r="F372" s="32"/>
      <c r="G372" s="32"/>
      <c r="H372" s="33"/>
      <c r="J372" s="33"/>
      <c r="K372" s="33"/>
      <c r="L372" s="33"/>
      <c r="M372" s="33"/>
      <c r="N372" s="33"/>
      <c r="O372" s="33"/>
      <c r="P372" s="33"/>
      <c r="Q372" s="33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3"/>
      <c r="AD372" s="35"/>
      <c r="AE372" s="35"/>
      <c r="AF372" s="35"/>
      <c r="AG372" s="35"/>
      <c r="AH372" s="35"/>
      <c r="AI372" s="35"/>
      <c r="AJ372" s="35"/>
      <c r="AK372" s="35"/>
    </row>
    <row r="373" spans="1:37">
      <c r="A373" s="32"/>
      <c r="B373" s="32"/>
      <c r="C373" s="32"/>
      <c r="D373" s="32"/>
      <c r="E373" s="32"/>
      <c r="F373" s="32"/>
      <c r="G373" s="32"/>
      <c r="H373" s="33"/>
      <c r="J373" s="33"/>
      <c r="K373" s="33"/>
      <c r="L373" s="33"/>
      <c r="M373" s="33"/>
      <c r="N373" s="33"/>
      <c r="O373" s="33"/>
      <c r="P373" s="33"/>
      <c r="Q373" s="33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3"/>
      <c r="AD373" s="35"/>
      <c r="AE373" s="35"/>
      <c r="AF373" s="35"/>
      <c r="AG373" s="35"/>
      <c r="AH373" s="35"/>
      <c r="AI373" s="35"/>
      <c r="AJ373" s="35"/>
      <c r="AK373" s="35"/>
    </row>
    <row r="374" spans="1:37">
      <c r="A374" s="32"/>
      <c r="B374" s="32"/>
      <c r="C374" s="32"/>
      <c r="D374" s="32"/>
      <c r="E374" s="32"/>
      <c r="F374" s="32"/>
      <c r="G374" s="32"/>
      <c r="H374" s="33"/>
      <c r="J374" s="33"/>
      <c r="K374" s="33"/>
      <c r="L374" s="33"/>
      <c r="M374" s="33"/>
      <c r="N374" s="33"/>
      <c r="O374" s="33"/>
      <c r="P374" s="33"/>
      <c r="Q374" s="33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3"/>
      <c r="AD374" s="35"/>
      <c r="AE374" s="35"/>
      <c r="AF374" s="35"/>
      <c r="AG374" s="35"/>
      <c r="AH374" s="35"/>
      <c r="AI374" s="35"/>
      <c r="AJ374" s="35"/>
      <c r="AK374" s="35"/>
    </row>
    <row r="375" spans="1:37">
      <c r="A375" s="32"/>
      <c r="B375" s="32"/>
      <c r="C375" s="32"/>
      <c r="D375" s="32"/>
      <c r="E375" s="32"/>
      <c r="F375" s="32"/>
      <c r="G375" s="32"/>
      <c r="H375" s="33"/>
      <c r="J375" s="33"/>
      <c r="K375" s="33"/>
      <c r="L375" s="33"/>
      <c r="M375" s="33"/>
      <c r="N375" s="33"/>
      <c r="O375" s="33"/>
      <c r="P375" s="33"/>
      <c r="Q375" s="33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3"/>
      <c r="AD375" s="35"/>
      <c r="AE375" s="35"/>
      <c r="AF375" s="35"/>
      <c r="AG375" s="35"/>
      <c r="AH375" s="35"/>
      <c r="AI375" s="35"/>
      <c r="AJ375" s="35"/>
      <c r="AK375" s="35"/>
    </row>
    <row r="376" spans="1:37">
      <c r="A376" s="32"/>
      <c r="B376" s="32"/>
      <c r="C376" s="32"/>
      <c r="D376" s="32"/>
      <c r="E376" s="32"/>
      <c r="F376" s="32"/>
      <c r="G376" s="32"/>
      <c r="H376" s="33"/>
      <c r="J376" s="33"/>
      <c r="K376" s="33"/>
      <c r="L376" s="33"/>
      <c r="M376" s="33"/>
      <c r="N376" s="33"/>
      <c r="O376" s="33"/>
      <c r="P376" s="33"/>
      <c r="Q376" s="33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3"/>
      <c r="AD376" s="35"/>
      <c r="AE376" s="35"/>
      <c r="AF376" s="35"/>
      <c r="AG376" s="35"/>
      <c r="AH376" s="35"/>
      <c r="AI376" s="35"/>
      <c r="AJ376" s="35"/>
      <c r="AK376" s="35"/>
    </row>
    <row r="377" spans="1:37">
      <c r="A377" s="32"/>
      <c r="B377" s="32"/>
      <c r="C377" s="32"/>
      <c r="D377" s="32"/>
      <c r="E377" s="32"/>
      <c r="F377" s="32"/>
      <c r="G377" s="32"/>
      <c r="H377" s="33"/>
      <c r="J377" s="33"/>
      <c r="K377" s="33"/>
      <c r="L377" s="33"/>
      <c r="M377" s="33"/>
      <c r="N377" s="33"/>
      <c r="O377" s="33"/>
      <c r="P377" s="33"/>
      <c r="Q377" s="33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3"/>
      <c r="AD377" s="35"/>
      <c r="AE377" s="35"/>
      <c r="AF377" s="35"/>
      <c r="AG377" s="35"/>
      <c r="AH377" s="35"/>
      <c r="AI377" s="35"/>
      <c r="AJ377" s="35"/>
      <c r="AK377" s="35"/>
    </row>
    <row r="378" spans="1:37">
      <c r="A378" s="32"/>
      <c r="B378" s="32"/>
      <c r="C378" s="32"/>
      <c r="D378" s="32"/>
      <c r="E378" s="32"/>
      <c r="F378" s="32"/>
      <c r="G378" s="32"/>
      <c r="H378" s="33"/>
      <c r="J378" s="33"/>
      <c r="K378" s="33"/>
      <c r="L378" s="33"/>
      <c r="M378" s="33"/>
      <c r="N378" s="33"/>
      <c r="O378" s="33"/>
      <c r="P378" s="33"/>
      <c r="Q378" s="33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3"/>
      <c r="AD378" s="35"/>
      <c r="AE378" s="35"/>
      <c r="AF378" s="35"/>
      <c r="AG378" s="35"/>
      <c r="AH378" s="35"/>
      <c r="AI378" s="35"/>
      <c r="AJ378" s="35"/>
      <c r="AK378" s="35"/>
    </row>
    <row r="379" spans="1:37">
      <c r="A379" s="32"/>
      <c r="B379" s="32"/>
      <c r="C379" s="32"/>
      <c r="D379" s="32"/>
      <c r="E379" s="32"/>
      <c r="F379" s="32"/>
      <c r="G379" s="32"/>
      <c r="H379" s="33"/>
      <c r="J379" s="33"/>
      <c r="K379" s="33"/>
      <c r="L379" s="33"/>
      <c r="M379" s="33"/>
      <c r="N379" s="33"/>
      <c r="O379" s="33"/>
      <c r="P379" s="33"/>
      <c r="Q379" s="33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3"/>
      <c r="AD379" s="35"/>
      <c r="AE379" s="35"/>
      <c r="AF379" s="35"/>
      <c r="AG379" s="35"/>
      <c r="AH379" s="35"/>
      <c r="AI379" s="35"/>
      <c r="AJ379" s="35"/>
      <c r="AK379" s="35"/>
    </row>
    <row r="380" spans="1:37">
      <c r="A380" s="32"/>
      <c r="B380" s="32"/>
      <c r="C380" s="32"/>
      <c r="D380" s="32"/>
      <c r="E380" s="32"/>
      <c r="F380" s="32"/>
      <c r="G380" s="32"/>
      <c r="H380" s="33"/>
      <c r="J380" s="33"/>
      <c r="K380" s="33"/>
      <c r="L380" s="33"/>
      <c r="M380" s="33"/>
      <c r="N380" s="33"/>
      <c r="O380" s="33"/>
      <c r="P380" s="33"/>
      <c r="Q380" s="33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3"/>
      <c r="AD380" s="35"/>
      <c r="AE380" s="35"/>
      <c r="AF380" s="35"/>
      <c r="AG380" s="35"/>
      <c r="AH380" s="35"/>
      <c r="AI380" s="35"/>
      <c r="AJ380" s="35"/>
      <c r="AK380" s="35"/>
    </row>
    <row r="381" spans="1:37">
      <c r="A381" s="32"/>
      <c r="B381" s="32"/>
      <c r="C381" s="32"/>
      <c r="D381" s="32"/>
      <c r="E381" s="32"/>
      <c r="F381" s="32"/>
      <c r="G381" s="32"/>
      <c r="H381" s="33"/>
      <c r="J381" s="33"/>
      <c r="K381" s="33"/>
      <c r="L381" s="33"/>
      <c r="M381" s="33"/>
      <c r="N381" s="33"/>
      <c r="O381" s="33"/>
      <c r="P381" s="33"/>
      <c r="Q381" s="33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3"/>
      <c r="AD381" s="35"/>
      <c r="AE381" s="35"/>
      <c r="AF381" s="35"/>
      <c r="AG381" s="35"/>
      <c r="AH381" s="35"/>
      <c r="AI381" s="35"/>
      <c r="AJ381" s="35"/>
      <c r="AK381" s="35"/>
    </row>
    <row r="382" spans="1:37">
      <c r="A382" s="32"/>
      <c r="B382" s="32"/>
      <c r="C382" s="32"/>
      <c r="D382" s="32"/>
      <c r="E382" s="32"/>
      <c r="F382" s="32"/>
      <c r="G382" s="32"/>
      <c r="H382" s="33"/>
      <c r="J382" s="33"/>
      <c r="K382" s="33"/>
      <c r="L382" s="33"/>
      <c r="M382" s="33"/>
      <c r="N382" s="33"/>
      <c r="O382" s="33"/>
      <c r="P382" s="33"/>
      <c r="Q382" s="33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3"/>
      <c r="AD382" s="35"/>
      <c r="AE382" s="35"/>
      <c r="AF382" s="35"/>
      <c r="AG382" s="35"/>
      <c r="AH382" s="35"/>
      <c r="AI382" s="35"/>
      <c r="AJ382" s="35"/>
      <c r="AK382" s="35"/>
    </row>
    <row r="383" spans="1:37">
      <c r="A383" s="32"/>
      <c r="B383" s="32"/>
      <c r="C383" s="32"/>
      <c r="D383" s="32"/>
      <c r="E383" s="32"/>
      <c r="F383" s="32"/>
      <c r="G383" s="32"/>
      <c r="H383" s="33"/>
      <c r="J383" s="33"/>
      <c r="K383" s="33"/>
      <c r="L383" s="33"/>
      <c r="M383" s="33"/>
      <c r="N383" s="33"/>
      <c r="O383" s="33"/>
      <c r="P383" s="33"/>
      <c r="Q383" s="33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3"/>
      <c r="AD383" s="35"/>
      <c r="AE383" s="35"/>
      <c r="AF383" s="35"/>
      <c r="AG383" s="35"/>
      <c r="AH383" s="35"/>
      <c r="AI383" s="35"/>
      <c r="AJ383" s="35"/>
      <c r="AK383" s="35"/>
    </row>
    <row r="384" spans="1:37">
      <c r="A384" s="32"/>
      <c r="B384" s="32"/>
      <c r="C384" s="32"/>
      <c r="D384" s="32"/>
      <c r="E384" s="32"/>
      <c r="F384" s="32"/>
      <c r="G384" s="32"/>
      <c r="H384" s="33"/>
      <c r="J384" s="33"/>
      <c r="K384" s="33"/>
      <c r="L384" s="33"/>
      <c r="M384" s="33"/>
      <c r="N384" s="33"/>
      <c r="O384" s="33"/>
      <c r="P384" s="33"/>
      <c r="Q384" s="33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3"/>
      <c r="AD384" s="35"/>
      <c r="AE384" s="35"/>
      <c r="AF384" s="35"/>
      <c r="AG384" s="35"/>
      <c r="AH384" s="35"/>
      <c r="AI384" s="35"/>
      <c r="AJ384" s="35"/>
      <c r="AK384" s="35"/>
    </row>
    <row r="385" spans="1:37">
      <c r="A385" s="32"/>
      <c r="B385" s="32"/>
      <c r="C385" s="32"/>
      <c r="D385" s="32"/>
      <c r="E385" s="32"/>
      <c r="F385" s="32"/>
      <c r="G385" s="32"/>
      <c r="H385" s="33"/>
      <c r="J385" s="33"/>
      <c r="K385" s="33"/>
      <c r="L385" s="33"/>
      <c r="M385" s="33"/>
      <c r="N385" s="33"/>
      <c r="O385" s="33"/>
      <c r="P385" s="33"/>
      <c r="Q385" s="33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3"/>
      <c r="AD385" s="35"/>
      <c r="AE385" s="35"/>
      <c r="AF385" s="35"/>
      <c r="AG385" s="35"/>
      <c r="AH385" s="35"/>
      <c r="AI385" s="35"/>
      <c r="AJ385" s="35"/>
      <c r="AK385" s="35"/>
    </row>
    <row r="386" spans="1:37">
      <c r="A386" s="32"/>
      <c r="B386" s="32"/>
      <c r="C386" s="32"/>
      <c r="D386" s="32"/>
      <c r="E386" s="32"/>
      <c r="F386" s="32"/>
      <c r="G386" s="32"/>
      <c r="H386" s="33"/>
      <c r="J386" s="33"/>
      <c r="K386" s="33"/>
      <c r="L386" s="33"/>
      <c r="M386" s="33"/>
      <c r="N386" s="33"/>
      <c r="O386" s="33"/>
      <c r="P386" s="33"/>
      <c r="Q386" s="33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3"/>
      <c r="AD386" s="35"/>
      <c r="AE386" s="35"/>
      <c r="AF386" s="35"/>
      <c r="AG386" s="35"/>
      <c r="AH386" s="35"/>
      <c r="AI386" s="35"/>
      <c r="AJ386" s="35"/>
      <c r="AK386" s="35"/>
    </row>
    <row r="387" spans="1:37">
      <c r="A387" s="32"/>
      <c r="B387" s="32"/>
      <c r="C387" s="32"/>
      <c r="D387" s="32"/>
      <c r="E387" s="32"/>
      <c r="F387" s="32"/>
      <c r="G387" s="32"/>
      <c r="H387" s="33"/>
      <c r="J387" s="33"/>
      <c r="K387" s="33"/>
      <c r="L387" s="33"/>
      <c r="M387" s="33"/>
      <c r="N387" s="33"/>
      <c r="O387" s="33"/>
      <c r="P387" s="33"/>
      <c r="Q387" s="33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3"/>
      <c r="AD387" s="35"/>
      <c r="AE387" s="35"/>
      <c r="AF387" s="35"/>
      <c r="AG387" s="35"/>
      <c r="AH387" s="35"/>
      <c r="AI387" s="35"/>
      <c r="AJ387" s="35"/>
      <c r="AK387" s="35"/>
    </row>
    <row r="388" spans="1:37">
      <c r="A388" s="32"/>
      <c r="B388" s="32"/>
      <c r="C388" s="32"/>
      <c r="D388" s="32"/>
      <c r="E388" s="32"/>
      <c r="F388" s="32"/>
      <c r="G388" s="32"/>
      <c r="H388" s="33"/>
      <c r="J388" s="33"/>
      <c r="K388" s="33"/>
      <c r="L388" s="33"/>
      <c r="M388" s="33"/>
      <c r="N388" s="33"/>
      <c r="O388" s="33"/>
      <c r="P388" s="33"/>
      <c r="Q388" s="33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3"/>
      <c r="AD388" s="35"/>
      <c r="AE388" s="35"/>
      <c r="AF388" s="35"/>
      <c r="AG388" s="35"/>
      <c r="AH388" s="35"/>
      <c r="AI388" s="35"/>
      <c r="AJ388" s="35"/>
      <c r="AK388" s="35"/>
    </row>
    <row r="389" spans="1:37">
      <c r="A389" s="32"/>
      <c r="B389" s="32"/>
      <c r="C389" s="32"/>
      <c r="D389" s="32"/>
      <c r="E389" s="32"/>
      <c r="F389" s="32"/>
      <c r="G389" s="32"/>
      <c r="H389" s="33"/>
      <c r="J389" s="33"/>
      <c r="K389" s="33"/>
      <c r="L389" s="33"/>
      <c r="M389" s="33"/>
      <c r="N389" s="33"/>
      <c r="O389" s="33"/>
      <c r="P389" s="33"/>
      <c r="Q389" s="33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3"/>
      <c r="AD389" s="35"/>
      <c r="AE389" s="35"/>
      <c r="AF389" s="35"/>
      <c r="AG389" s="35"/>
      <c r="AH389" s="35"/>
      <c r="AI389" s="35"/>
      <c r="AJ389" s="35"/>
      <c r="AK389" s="35"/>
    </row>
    <row r="390" spans="1:37">
      <c r="A390" s="32"/>
      <c r="B390" s="32"/>
      <c r="C390" s="32"/>
      <c r="D390" s="32"/>
      <c r="E390" s="32"/>
      <c r="F390" s="32"/>
      <c r="G390" s="32"/>
      <c r="H390" s="33"/>
      <c r="J390" s="33"/>
      <c r="K390" s="33"/>
      <c r="L390" s="33"/>
      <c r="M390" s="33"/>
      <c r="N390" s="33"/>
      <c r="O390" s="33"/>
      <c r="P390" s="33"/>
      <c r="Q390" s="33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3"/>
      <c r="AD390" s="35"/>
      <c r="AE390" s="35"/>
      <c r="AF390" s="35"/>
      <c r="AG390" s="35"/>
      <c r="AH390" s="35"/>
      <c r="AI390" s="35"/>
      <c r="AJ390" s="35"/>
      <c r="AK390" s="35"/>
    </row>
    <row r="391" spans="1:37">
      <c r="A391" s="32"/>
      <c r="B391" s="32"/>
      <c r="C391" s="32"/>
      <c r="D391" s="32"/>
      <c r="E391" s="32"/>
      <c r="F391" s="32"/>
      <c r="G391" s="32"/>
      <c r="H391" s="33"/>
      <c r="J391" s="33"/>
      <c r="K391" s="33"/>
      <c r="L391" s="33"/>
      <c r="M391" s="33"/>
      <c r="N391" s="33"/>
      <c r="O391" s="33"/>
      <c r="P391" s="33"/>
      <c r="Q391" s="33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3"/>
      <c r="AD391" s="35"/>
      <c r="AE391" s="35"/>
      <c r="AF391" s="35"/>
      <c r="AG391" s="35"/>
      <c r="AH391" s="35"/>
      <c r="AI391" s="35"/>
      <c r="AJ391" s="35"/>
      <c r="AK391" s="35"/>
    </row>
    <row r="392" spans="1:37">
      <c r="A392" s="32"/>
      <c r="B392" s="32"/>
      <c r="C392" s="32"/>
      <c r="D392" s="32"/>
      <c r="E392" s="32"/>
      <c r="F392" s="32"/>
      <c r="G392" s="32"/>
      <c r="H392" s="33"/>
      <c r="J392" s="33"/>
      <c r="K392" s="33"/>
      <c r="L392" s="33"/>
      <c r="M392" s="33"/>
      <c r="N392" s="33"/>
      <c r="O392" s="33"/>
      <c r="P392" s="33"/>
      <c r="Q392" s="33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3"/>
      <c r="AD392" s="35"/>
      <c r="AE392" s="35"/>
      <c r="AF392" s="35"/>
      <c r="AG392" s="35"/>
      <c r="AH392" s="35"/>
      <c r="AI392" s="35"/>
      <c r="AJ392" s="35"/>
      <c r="AK392" s="35"/>
    </row>
    <row r="393" spans="1:37">
      <c r="A393" s="32"/>
      <c r="B393" s="32"/>
      <c r="C393" s="32"/>
      <c r="D393" s="32"/>
      <c r="E393" s="32"/>
      <c r="F393" s="32"/>
      <c r="G393" s="32"/>
      <c r="H393" s="33"/>
      <c r="J393" s="33"/>
      <c r="K393" s="33"/>
      <c r="L393" s="33"/>
      <c r="M393" s="33"/>
      <c r="N393" s="33"/>
      <c r="O393" s="33"/>
      <c r="P393" s="33"/>
      <c r="Q393" s="33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3"/>
      <c r="AD393" s="35"/>
      <c r="AE393" s="35"/>
      <c r="AF393" s="35"/>
      <c r="AG393" s="35"/>
      <c r="AH393" s="35"/>
      <c r="AI393" s="35"/>
      <c r="AJ393" s="35"/>
      <c r="AK393" s="35"/>
    </row>
    <row r="394" spans="1:37">
      <c r="A394" s="32"/>
      <c r="B394" s="32"/>
      <c r="C394" s="32"/>
      <c r="D394" s="32"/>
      <c r="E394" s="32"/>
      <c r="F394" s="32"/>
      <c r="G394" s="32"/>
      <c r="H394" s="33"/>
      <c r="J394" s="33"/>
      <c r="K394" s="33"/>
      <c r="L394" s="33"/>
      <c r="M394" s="33"/>
      <c r="N394" s="33"/>
      <c r="O394" s="33"/>
      <c r="P394" s="33"/>
      <c r="Q394" s="33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3"/>
      <c r="AD394" s="35"/>
      <c r="AE394" s="35"/>
      <c r="AF394" s="35"/>
      <c r="AG394" s="35"/>
      <c r="AH394" s="35"/>
      <c r="AI394" s="35"/>
      <c r="AJ394" s="35"/>
      <c r="AK394" s="35"/>
    </row>
    <row r="395" spans="1:37">
      <c r="A395" s="32"/>
      <c r="B395" s="32"/>
      <c r="C395" s="32"/>
      <c r="D395" s="32"/>
      <c r="E395" s="32"/>
      <c r="F395" s="32"/>
      <c r="G395" s="32"/>
      <c r="H395" s="33"/>
      <c r="J395" s="33"/>
      <c r="K395" s="33"/>
      <c r="L395" s="33"/>
      <c r="M395" s="33"/>
      <c r="N395" s="33"/>
      <c r="O395" s="33"/>
      <c r="P395" s="33"/>
      <c r="Q395" s="33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3"/>
      <c r="AD395" s="35"/>
      <c r="AE395" s="35"/>
      <c r="AF395" s="35"/>
      <c r="AG395" s="35"/>
      <c r="AH395" s="35"/>
      <c r="AI395" s="35"/>
      <c r="AJ395" s="35"/>
      <c r="AK395" s="35"/>
    </row>
    <row r="396" spans="1:37">
      <c r="A396" s="32"/>
      <c r="B396" s="32"/>
      <c r="C396" s="32"/>
      <c r="D396" s="32"/>
      <c r="E396" s="32"/>
      <c r="F396" s="32"/>
      <c r="G396" s="32"/>
      <c r="H396" s="33"/>
      <c r="J396" s="33"/>
      <c r="K396" s="33"/>
      <c r="L396" s="33"/>
      <c r="M396" s="33"/>
      <c r="N396" s="33"/>
      <c r="O396" s="33"/>
      <c r="P396" s="33"/>
      <c r="Q396" s="33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3"/>
      <c r="AD396" s="35"/>
      <c r="AE396" s="35"/>
      <c r="AF396" s="35"/>
      <c r="AG396" s="35"/>
      <c r="AH396" s="35"/>
      <c r="AI396" s="35"/>
      <c r="AJ396" s="35"/>
      <c r="AK396" s="35"/>
    </row>
    <row r="397" spans="1:37">
      <c r="A397" s="32"/>
      <c r="B397" s="32"/>
      <c r="C397" s="32"/>
      <c r="D397" s="32"/>
      <c r="E397" s="32"/>
      <c r="F397" s="32"/>
      <c r="G397" s="32"/>
      <c r="H397" s="33"/>
      <c r="J397" s="33"/>
      <c r="K397" s="33"/>
      <c r="L397" s="33"/>
      <c r="M397" s="33"/>
      <c r="N397" s="33"/>
      <c r="O397" s="33"/>
      <c r="P397" s="33"/>
      <c r="Q397" s="33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3"/>
      <c r="AD397" s="35"/>
      <c r="AE397" s="35"/>
      <c r="AF397" s="35"/>
      <c r="AG397" s="35"/>
      <c r="AH397" s="35"/>
      <c r="AI397" s="35"/>
      <c r="AJ397" s="35"/>
      <c r="AK397" s="35"/>
    </row>
    <row r="398" spans="1:37">
      <c r="A398" s="32"/>
      <c r="B398" s="32"/>
      <c r="C398" s="32"/>
      <c r="D398" s="32"/>
      <c r="E398" s="32"/>
      <c r="F398" s="32"/>
      <c r="G398" s="32"/>
      <c r="H398" s="33"/>
      <c r="J398" s="33"/>
      <c r="K398" s="33"/>
      <c r="L398" s="33"/>
      <c r="M398" s="33"/>
      <c r="N398" s="33"/>
      <c r="O398" s="33"/>
      <c r="P398" s="33"/>
      <c r="Q398" s="33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3"/>
      <c r="AD398" s="35"/>
      <c r="AE398" s="35"/>
      <c r="AF398" s="35"/>
      <c r="AG398" s="35"/>
      <c r="AH398" s="35"/>
      <c r="AI398" s="35"/>
      <c r="AJ398" s="35"/>
      <c r="AK398" s="35"/>
    </row>
    <row r="399" spans="1:37">
      <c r="A399" s="32"/>
      <c r="B399" s="32"/>
      <c r="C399" s="32"/>
      <c r="D399" s="32"/>
      <c r="E399" s="32"/>
      <c r="F399" s="32"/>
      <c r="G399" s="32"/>
      <c r="H399" s="33"/>
      <c r="J399" s="33"/>
      <c r="K399" s="33"/>
      <c r="L399" s="33"/>
      <c r="M399" s="33"/>
      <c r="N399" s="33"/>
      <c r="O399" s="33"/>
      <c r="P399" s="33"/>
      <c r="Q399" s="33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3"/>
      <c r="AD399" s="35"/>
      <c r="AE399" s="35"/>
      <c r="AF399" s="35"/>
      <c r="AG399" s="35"/>
      <c r="AH399" s="35"/>
      <c r="AI399" s="35"/>
      <c r="AJ399" s="35"/>
      <c r="AK399" s="35"/>
    </row>
    <row r="400" spans="1:37">
      <c r="A400" s="32"/>
      <c r="B400" s="32"/>
      <c r="C400" s="32"/>
      <c r="D400" s="32"/>
      <c r="E400" s="32"/>
      <c r="F400" s="32"/>
      <c r="G400" s="32"/>
      <c r="H400" s="33"/>
      <c r="J400" s="33"/>
      <c r="K400" s="33"/>
      <c r="L400" s="33"/>
      <c r="M400" s="33"/>
      <c r="N400" s="33"/>
      <c r="O400" s="33"/>
      <c r="P400" s="33"/>
      <c r="Q400" s="33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3"/>
      <c r="AD400" s="35"/>
      <c r="AE400" s="35"/>
      <c r="AF400" s="35"/>
      <c r="AG400" s="35"/>
      <c r="AH400" s="35"/>
      <c r="AI400" s="35"/>
      <c r="AJ400" s="35"/>
      <c r="AK400" s="35"/>
    </row>
    <row r="401" spans="1:37">
      <c r="A401" s="32"/>
      <c r="B401" s="32"/>
      <c r="C401" s="32"/>
      <c r="D401" s="32"/>
      <c r="E401" s="32"/>
      <c r="F401" s="32"/>
      <c r="G401" s="32"/>
      <c r="H401" s="33"/>
      <c r="J401" s="33"/>
      <c r="K401" s="33"/>
      <c r="L401" s="33"/>
      <c r="M401" s="33"/>
      <c r="N401" s="33"/>
      <c r="O401" s="33"/>
      <c r="P401" s="33"/>
      <c r="Q401" s="33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3"/>
      <c r="AD401" s="35"/>
      <c r="AE401" s="35"/>
      <c r="AF401" s="35"/>
      <c r="AG401" s="35"/>
      <c r="AH401" s="35"/>
      <c r="AI401" s="35"/>
      <c r="AJ401" s="35"/>
      <c r="AK401" s="35"/>
    </row>
    <row r="402" spans="1:37">
      <c r="A402" s="32"/>
      <c r="B402" s="32"/>
      <c r="C402" s="32"/>
      <c r="D402" s="32"/>
      <c r="E402" s="32"/>
      <c r="F402" s="32"/>
      <c r="G402" s="32"/>
      <c r="H402" s="33"/>
      <c r="J402" s="33"/>
      <c r="K402" s="33"/>
      <c r="L402" s="33"/>
      <c r="M402" s="33"/>
      <c r="N402" s="33"/>
      <c r="O402" s="33"/>
      <c r="P402" s="33"/>
      <c r="Q402" s="33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3"/>
      <c r="AD402" s="35"/>
      <c r="AE402" s="35"/>
      <c r="AF402" s="35"/>
      <c r="AG402" s="35"/>
      <c r="AH402" s="35"/>
      <c r="AI402" s="35"/>
      <c r="AJ402" s="35"/>
      <c r="AK402" s="35"/>
    </row>
    <row r="403" spans="1:37">
      <c r="A403" s="32"/>
      <c r="B403" s="32"/>
      <c r="C403" s="32"/>
      <c r="D403" s="32"/>
      <c r="E403" s="32"/>
      <c r="F403" s="32"/>
      <c r="G403" s="32"/>
      <c r="H403" s="33"/>
      <c r="J403" s="33"/>
      <c r="K403" s="33"/>
      <c r="L403" s="33"/>
      <c r="M403" s="33"/>
      <c r="N403" s="33"/>
      <c r="O403" s="33"/>
      <c r="P403" s="33"/>
      <c r="Q403" s="33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3"/>
      <c r="AD403" s="35"/>
      <c r="AE403" s="35"/>
      <c r="AF403" s="35"/>
      <c r="AG403" s="35"/>
      <c r="AH403" s="35"/>
      <c r="AI403" s="35"/>
      <c r="AJ403" s="35"/>
      <c r="AK403" s="35"/>
    </row>
    <row r="404" spans="1:37">
      <c r="A404" s="32"/>
      <c r="B404" s="32"/>
      <c r="C404" s="32"/>
      <c r="D404" s="32"/>
      <c r="E404" s="32"/>
      <c r="F404" s="32"/>
      <c r="G404" s="32"/>
      <c r="H404" s="33"/>
      <c r="J404" s="33"/>
      <c r="K404" s="33"/>
      <c r="L404" s="33"/>
      <c r="M404" s="33"/>
      <c r="N404" s="33"/>
      <c r="O404" s="33"/>
      <c r="P404" s="33"/>
      <c r="Q404" s="33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3"/>
      <c r="AD404" s="35"/>
      <c r="AE404" s="35"/>
      <c r="AF404" s="35"/>
      <c r="AG404" s="35"/>
      <c r="AH404" s="35"/>
      <c r="AI404" s="35"/>
      <c r="AJ404" s="35"/>
      <c r="AK404" s="35"/>
    </row>
    <row r="405" spans="1:37">
      <c r="A405" s="32"/>
      <c r="B405" s="32"/>
      <c r="C405" s="32"/>
      <c r="D405" s="32"/>
      <c r="E405" s="32"/>
      <c r="F405" s="32"/>
      <c r="G405" s="32"/>
      <c r="H405" s="33"/>
      <c r="J405" s="33"/>
      <c r="K405" s="33"/>
      <c r="L405" s="33"/>
      <c r="M405" s="33"/>
      <c r="N405" s="33"/>
      <c r="O405" s="33"/>
      <c r="P405" s="33"/>
      <c r="Q405" s="33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3"/>
      <c r="AD405" s="35"/>
      <c r="AE405" s="35"/>
      <c r="AF405" s="35"/>
      <c r="AG405" s="35"/>
      <c r="AH405" s="35"/>
      <c r="AI405" s="35"/>
      <c r="AJ405" s="35"/>
      <c r="AK405" s="35"/>
    </row>
    <row r="406" spans="1:37">
      <c r="A406" s="32"/>
      <c r="B406" s="32"/>
      <c r="C406" s="32"/>
      <c r="D406" s="32"/>
      <c r="E406" s="32"/>
      <c r="F406" s="32"/>
      <c r="G406" s="32"/>
      <c r="H406" s="33"/>
      <c r="J406" s="33"/>
      <c r="K406" s="33"/>
      <c r="L406" s="33"/>
      <c r="M406" s="33"/>
      <c r="N406" s="33"/>
      <c r="O406" s="33"/>
      <c r="P406" s="33"/>
      <c r="Q406" s="33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3"/>
      <c r="AD406" s="35"/>
      <c r="AE406" s="35"/>
      <c r="AF406" s="35"/>
      <c r="AG406" s="35"/>
      <c r="AH406" s="35"/>
      <c r="AI406" s="35"/>
      <c r="AJ406" s="35"/>
      <c r="AK406" s="35"/>
    </row>
    <row r="407" spans="1:37">
      <c r="A407" s="32"/>
      <c r="B407" s="32"/>
      <c r="C407" s="32"/>
      <c r="D407" s="32"/>
      <c r="E407" s="32"/>
      <c r="F407" s="32"/>
      <c r="G407" s="32"/>
      <c r="H407" s="33"/>
      <c r="J407" s="33"/>
      <c r="K407" s="33"/>
      <c r="L407" s="33"/>
      <c r="M407" s="33"/>
      <c r="N407" s="33"/>
      <c r="O407" s="33"/>
      <c r="P407" s="33"/>
      <c r="Q407" s="33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3"/>
      <c r="AD407" s="35"/>
      <c r="AE407" s="35"/>
      <c r="AF407" s="35"/>
      <c r="AG407" s="35"/>
      <c r="AH407" s="35"/>
      <c r="AI407" s="35"/>
      <c r="AJ407" s="35"/>
      <c r="AK407" s="35"/>
    </row>
    <row r="408" spans="1:37">
      <c r="A408" s="32"/>
      <c r="B408" s="32"/>
      <c r="C408" s="32"/>
      <c r="D408" s="32"/>
      <c r="E408" s="32"/>
      <c r="F408" s="32"/>
      <c r="G408" s="32"/>
      <c r="H408" s="33"/>
      <c r="J408" s="33"/>
      <c r="K408" s="33"/>
      <c r="L408" s="33"/>
      <c r="M408" s="33"/>
      <c r="N408" s="33"/>
      <c r="O408" s="33"/>
      <c r="P408" s="33"/>
      <c r="Q408" s="33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3"/>
      <c r="AD408" s="35"/>
      <c r="AE408" s="35"/>
      <c r="AF408" s="35"/>
      <c r="AG408" s="35"/>
      <c r="AH408" s="35"/>
      <c r="AI408" s="35"/>
      <c r="AJ408" s="35"/>
      <c r="AK408" s="35"/>
    </row>
    <row r="409" spans="1:37">
      <c r="A409" s="32"/>
      <c r="B409" s="32"/>
      <c r="C409" s="32"/>
      <c r="D409" s="32"/>
      <c r="E409" s="32"/>
      <c r="F409" s="32"/>
      <c r="G409" s="32"/>
      <c r="H409" s="33"/>
      <c r="J409" s="33"/>
      <c r="K409" s="33"/>
      <c r="L409" s="33"/>
      <c r="M409" s="33"/>
      <c r="N409" s="33"/>
      <c r="O409" s="33"/>
      <c r="P409" s="33"/>
      <c r="Q409" s="33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3"/>
      <c r="AD409" s="35"/>
      <c r="AE409" s="35"/>
      <c r="AF409" s="35"/>
      <c r="AG409" s="35"/>
      <c r="AH409" s="35"/>
      <c r="AI409" s="35"/>
      <c r="AJ409" s="35"/>
      <c r="AK409" s="35"/>
    </row>
    <row r="410" spans="1:37">
      <c r="A410" s="32"/>
      <c r="B410" s="32"/>
      <c r="C410" s="32"/>
      <c r="D410" s="32"/>
      <c r="E410" s="32"/>
      <c r="F410" s="32"/>
      <c r="G410" s="32"/>
      <c r="H410" s="33"/>
      <c r="J410" s="33"/>
      <c r="K410" s="33"/>
      <c r="L410" s="33"/>
      <c r="M410" s="33"/>
      <c r="N410" s="33"/>
      <c r="O410" s="33"/>
      <c r="P410" s="33"/>
      <c r="Q410" s="33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3"/>
      <c r="AD410" s="35"/>
      <c r="AE410" s="35"/>
      <c r="AF410" s="35"/>
      <c r="AG410" s="35"/>
      <c r="AH410" s="35"/>
      <c r="AI410" s="35"/>
      <c r="AJ410" s="35"/>
      <c r="AK410" s="35"/>
    </row>
    <row r="411" spans="1:37">
      <c r="A411" s="32"/>
      <c r="B411" s="32"/>
      <c r="C411" s="32"/>
      <c r="D411" s="32"/>
      <c r="E411" s="32"/>
      <c r="F411" s="32"/>
      <c r="G411" s="32"/>
      <c r="H411" s="33"/>
      <c r="J411" s="33"/>
      <c r="K411" s="33"/>
      <c r="L411" s="33"/>
      <c r="M411" s="33"/>
      <c r="N411" s="33"/>
      <c r="O411" s="33"/>
      <c r="P411" s="33"/>
      <c r="Q411" s="33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3"/>
      <c r="AD411" s="35"/>
      <c r="AE411" s="35"/>
      <c r="AF411" s="35"/>
      <c r="AG411" s="35"/>
      <c r="AH411" s="35"/>
      <c r="AI411" s="35"/>
      <c r="AJ411" s="35"/>
      <c r="AK411" s="35"/>
    </row>
    <row r="412" spans="1:37">
      <c r="A412" s="32"/>
      <c r="B412" s="32"/>
      <c r="C412" s="32"/>
      <c r="D412" s="32"/>
      <c r="E412" s="32"/>
      <c r="F412" s="32"/>
      <c r="G412" s="32"/>
      <c r="H412" s="33"/>
      <c r="J412" s="33"/>
      <c r="K412" s="33"/>
      <c r="L412" s="33"/>
      <c r="M412" s="33"/>
      <c r="N412" s="33"/>
      <c r="O412" s="33"/>
      <c r="P412" s="33"/>
      <c r="Q412" s="33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3"/>
      <c r="AD412" s="35"/>
      <c r="AE412" s="35"/>
      <c r="AF412" s="35"/>
      <c r="AG412" s="35"/>
      <c r="AH412" s="35"/>
      <c r="AI412" s="35"/>
      <c r="AJ412" s="35"/>
      <c r="AK412" s="35"/>
    </row>
    <row r="413" spans="1:37">
      <c r="A413" s="32"/>
      <c r="B413" s="32"/>
      <c r="C413" s="32"/>
      <c r="D413" s="32"/>
      <c r="E413" s="32"/>
      <c r="F413" s="32"/>
      <c r="G413" s="32"/>
      <c r="H413" s="33"/>
      <c r="J413" s="33"/>
      <c r="K413" s="33"/>
      <c r="L413" s="33"/>
      <c r="M413" s="33"/>
      <c r="N413" s="33"/>
      <c r="O413" s="33"/>
      <c r="P413" s="33"/>
      <c r="Q413" s="33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3"/>
      <c r="AD413" s="35"/>
      <c r="AE413" s="35"/>
      <c r="AF413" s="35"/>
      <c r="AG413" s="35"/>
      <c r="AH413" s="35"/>
      <c r="AI413" s="35"/>
      <c r="AJ413" s="35"/>
      <c r="AK413" s="35"/>
    </row>
    <row r="414" spans="1:37">
      <c r="A414" s="32"/>
      <c r="B414" s="32"/>
      <c r="C414" s="32"/>
      <c r="D414" s="32"/>
      <c r="E414" s="32"/>
      <c r="F414" s="32"/>
      <c r="G414" s="32"/>
      <c r="H414" s="33"/>
      <c r="J414" s="33"/>
      <c r="K414" s="33"/>
      <c r="L414" s="33"/>
      <c r="M414" s="33"/>
      <c r="N414" s="33"/>
      <c r="O414" s="33"/>
      <c r="P414" s="33"/>
      <c r="Q414" s="33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3"/>
      <c r="AD414" s="35"/>
      <c r="AE414" s="35"/>
      <c r="AF414" s="35"/>
      <c r="AG414" s="35"/>
      <c r="AH414" s="35"/>
      <c r="AI414" s="35"/>
      <c r="AJ414" s="35"/>
      <c r="AK414" s="35"/>
    </row>
    <row r="415" spans="1:37">
      <c r="A415" s="32"/>
      <c r="B415" s="32"/>
      <c r="C415" s="32"/>
      <c r="D415" s="32"/>
      <c r="E415" s="32"/>
      <c r="F415" s="32"/>
      <c r="G415" s="32"/>
      <c r="H415" s="33"/>
      <c r="J415" s="33"/>
      <c r="K415" s="33"/>
      <c r="L415" s="33"/>
      <c r="M415" s="33"/>
      <c r="N415" s="33"/>
      <c r="O415" s="33"/>
      <c r="P415" s="33"/>
      <c r="Q415" s="33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3"/>
      <c r="AD415" s="35"/>
      <c r="AE415" s="35"/>
      <c r="AF415" s="35"/>
      <c r="AG415" s="35"/>
      <c r="AH415" s="35"/>
      <c r="AI415" s="35"/>
      <c r="AJ415" s="35"/>
      <c r="AK415" s="35"/>
    </row>
    <row r="416" spans="1:37">
      <c r="A416" s="32"/>
      <c r="B416" s="32"/>
      <c r="C416" s="32"/>
      <c r="D416" s="32"/>
      <c r="E416" s="32"/>
      <c r="F416" s="32"/>
      <c r="G416" s="32"/>
      <c r="H416" s="33"/>
      <c r="J416" s="33"/>
      <c r="K416" s="33"/>
      <c r="L416" s="33"/>
      <c r="M416" s="33"/>
      <c r="N416" s="33"/>
      <c r="O416" s="33"/>
      <c r="P416" s="33"/>
      <c r="Q416" s="33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3"/>
      <c r="AD416" s="35"/>
      <c r="AE416" s="35"/>
      <c r="AF416" s="35"/>
      <c r="AG416" s="35"/>
      <c r="AH416" s="35"/>
      <c r="AI416" s="35"/>
      <c r="AJ416" s="35"/>
      <c r="AK416" s="35"/>
    </row>
    <row r="417" spans="1:37">
      <c r="A417" s="32"/>
      <c r="B417" s="32"/>
      <c r="C417" s="32"/>
      <c r="D417" s="32"/>
      <c r="E417" s="32"/>
      <c r="F417" s="32"/>
      <c r="G417" s="32"/>
      <c r="H417" s="33"/>
      <c r="J417" s="33"/>
      <c r="K417" s="33"/>
      <c r="L417" s="33"/>
      <c r="M417" s="33"/>
      <c r="N417" s="33"/>
      <c r="O417" s="33"/>
      <c r="P417" s="33"/>
      <c r="Q417" s="33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3"/>
      <c r="AD417" s="35"/>
      <c r="AE417" s="35"/>
      <c r="AF417" s="35"/>
      <c r="AG417" s="35"/>
      <c r="AH417" s="35"/>
      <c r="AI417" s="35"/>
      <c r="AJ417" s="35"/>
      <c r="AK417" s="35"/>
    </row>
    <row r="418" spans="1:37">
      <c r="A418" s="32"/>
      <c r="B418" s="32"/>
      <c r="C418" s="32"/>
      <c r="D418" s="32"/>
      <c r="E418" s="32"/>
      <c r="F418" s="32"/>
      <c r="G418" s="32"/>
      <c r="H418" s="33"/>
      <c r="J418" s="33"/>
      <c r="K418" s="33"/>
      <c r="L418" s="33"/>
      <c r="M418" s="33"/>
      <c r="N418" s="33"/>
      <c r="O418" s="33"/>
      <c r="P418" s="33"/>
      <c r="Q418" s="33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3"/>
      <c r="AD418" s="35"/>
      <c r="AE418" s="35"/>
      <c r="AF418" s="35"/>
      <c r="AG418" s="35"/>
      <c r="AH418" s="35"/>
      <c r="AI418" s="35"/>
      <c r="AJ418" s="35"/>
      <c r="AK418" s="35"/>
    </row>
    <row r="419" spans="1:37">
      <c r="A419" s="32"/>
      <c r="B419" s="32"/>
      <c r="C419" s="32"/>
      <c r="D419" s="32"/>
      <c r="E419" s="32"/>
      <c r="F419" s="32"/>
      <c r="G419" s="32"/>
      <c r="H419" s="33"/>
      <c r="J419" s="33"/>
      <c r="K419" s="33"/>
      <c r="L419" s="33"/>
      <c r="M419" s="33"/>
      <c r="N419" s="33"/>
      <c r="O419" s="33"/>
      <c r="P419" s="33"/>
      <c r="Q419" s="33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3"/>
      <c r="AD419" s="35"/>
      <c r="AE419" s="35"/>
      <c r="AF419" s="35"/>
      <c r="AG419" s="35"/>
      <c r="AH419" s="35"/>
      <c r="AI419" s="35"/>
      <c r="AJ419" s="35"/>
      <c r="AK419" s="35"/>
    </row>
    <row r="420" spans="1:37">
      <c r="A420" s="32"/>
      <c r="B420" s="32"/>
      <c r="C420" s="32"/>
      <c r="D420" s="32"/>
      <c r="E420" s="32"/>
      <c r="F420" s="32"/>
      <c r="G420" s="32"/>
      <c r="H420" s="33"/>
      <c r="J420" s="33"/>
      <c r="K420" s="33"/>
      <c r="L420" s="33"/>
      <c r="M420" s="33"/>
      <c r="N420" s="33"/>
      <c r="O420" s="33"/>
      <c r="P420" s="33"/>
      <c r="Q420" s="33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3"/>
      <c r="AD420" s="35"/>
      <c r="AE420" s="35"/>
      <c r="AF420" s="35"/>
      <c r="AG420" s="35"/>
      <c r="AH420" s="35"/>
      <c r="AI420" s="35"/>
      <c r="AJ420" s="35"/>
      <c r="AK420" s="35"/>
    </row>
    <row r="421" spans="1:37">
      <c r="A421" s="32"/>
      <c r="B421" s="32"/>
      <c r="C421" s="32"/>
      <c r="D421" s="32"/>
      <c r="E421" s="32"/>
      <c r="F421" s="32"/>
      <c r="G421" s="32"/>
      <c r="H421" s="33"/>
      <c r="J421" s="33"/>
      <c r="K421" s="33"/>
      <c r="L421" s="33"/>
      <c r="M421" s="33"/>
      <c r="N421" s="33"/>
      <c r="O421" s="33"/>
      <c r="P421" s="33"/>
      <c r="Q421" s="33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3"/>
      <c r="AD421" s="35"/>
      <c r="AE421" s="35"/>
      <c r="AF421" s="35"/>
      <c r="AG421" s="35"/>
      <c r="AH421" s="35"/>
      <c r="AI421" s="35"/>
      <c r="AJ421" s="35"/>
      <c r="AK421" s="35"/>
    </row>
    <row r="422" spans="1:37">
      <c r="A422" s="32"/>
      <c r="B422" s="32"/>
      <c r="C422" s="32"/>
      <c r="D422" s="32"/>
      <c r="E422" s="32"/>
      <c r="F422" s="32"/>
      <c r="G422" s="32"/>
      <c r="H422" s="33"/>
      <c r="J422" s="33"/>
      <c r="K422" s="33"/>
      <c r="L422" s="33"/>
      <c r="M422" s="33"/>
      <c r="N422" s="33"/>
      <c r="O422" s="33"/>
      <c r="P422" s="33"/>
      <c r="Q422" s="33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3"/>
      <c r="AD422" s="35"/>
      <c r="AE422" s="35"/>
      <c r="AF422" s="35"/>
      <c r="AG422" s="35"/>
      <c r="AH422" s="35"/>
      <c r="AI422" s="35"/>
      <c r="AJ422" s="35"/>
      <c r="AK422" s="35"/>
    </row>
    <row r="423" spans="1:37">
      <c r="A423" s="32"/>
      <c r="B423" s="32"/>
      <c r="C423" s="32"/>
      <c r="D423" s="32"/>
      <c r="E423" s="32"/>
      <c r="F423" s="32"/>
      <c r="G423" s="32"/>
      <c r="H423" s="33"/>
      <c r="J423" s="33"/>
      <c r="K423" s="33"/>
      <c r="L423" s="33"/>
      <c r="M423" s="33"/>
      <c r="N423" s="33"/>
      <c r="O423" s="33"/>
      <c r="P423" s="33"/>
      <c r="Q423" s="33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3"/>
      <c r="AD423" s="35"/>
      <c r="AE423" s="35"/>
      <c r="AF423" s="35"/>
      <c r="AG423" s="35"/>
      <c r="AH423" s="35"/>
      <c r="AI423" s="35"/>
      <c r="AJ423" s="35"/>
      <c r="AK423" s="35"/>
    </row>
    <row r="424" spans="1:37">
      <c r="A424" s="32"/>
      <c r="B424" s="32"/>
      <c r="C424" s="32"/>
      <c r="D424" s="32"/>
      <c r="E424" s="32"/>
      <c r="F424" s="32"/>
      <c r="G424" s="32"/>
      <c r="H424" s="33"/>
      <c r="J424" s="33"/>
      <c r="K424" s="33"/>
      <c r="L424" s="33"/>
      <c r="M424" s="33"/>
      <c r="N424" s="33"/>
      <c r="O424" s="33"/>
      <c r="P424" s="33"/>
      <c r="Q424" s="33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3"/>
      <c r="AD424" s="35"/>
      <c r="AE424" s="35"/>
      <c r="AF424" s="35"/>
      <c r="AG424" s="35"/>
      <c r="AH424" s="35"/>
      <c r="AI424" s="35"/>
      <c r="AJ424" s="35"/>
      <c r="AK424" s="35"/>
    </row>
    <row r="425" spans="1:37">
      <c r="A425" s="32"/>
      <c r="B425" s="32"/>
      <c r="C425" s="32"/>
      <c r="D425" s="32"/>
      <c r="E425" s="32"/>
      <c r="F425" s="32"/>
      <c r="G425" s="32"/>
      <c r="H425" s="33"/>
      <c r="J425" s="33"/>
      <c r="K425" s="33"/>
      <c r="L425" s="33"/>
      <c r="M425" s="33"/>
      <c r="N425" s="33"/>
      <c r="O425" s="33"/>
      <c r="P425" s="33"/>
      <c r="Q425" s="33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3"/>
      <c r="AD425" s="35"/>
      <c r="AE425" s="35"/>
      <c r="AF425" s="35"/>
      <c r="AG425" s="35"/>
      <c r="AH425" s="35"/>
      <c r="AI425" s="35"/>
      <c r="AJ425" s="35"/>
      <c r="AK425" s="35"/>
    </row>
    <row r="426" spans="1:37">
      <c r="A426" s="32"/>
      <c r="B426" s="32"/>
      <c r="C426" s="32"/>
      <c r="D426" s="32"/>
      <c r="E426" s="32"/>
      <c r="F426" s="32"/>
      <c r="G426" s="32"/>
      <c r="H426" s="33"/>
      <c r="J426" s="33"/>
      <c r="K426" s="33"/>
      <c r="L426" s="33"/>
      <c r="M426" s="33"/>
      <c r="N426" s="33"/>
      <c r="O426" s="33"/>
      <c r="P426" s="33"/>
      <c r="Q426" s="33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3"/>
      <c r="AD426" s="35"/>
      <c r="AE426" s="35"/>
      <c r="AF426" s="35"/>
      <c r="AG426" s="35"/>
      <c r="AH426" s="35"/>
      <c r="AI426" s="35"/>
      <c r="AJ426" s="35"/>
      <c r="AK426" s="35"/>
    </row>
    <row r="427" spans="1:37">
      <c r="A427" s="32"/>
      <c r="B427" s="32"/>
      <c r="C427" s="32"/>
      <c r="D427" s="32"/>
      <c r="E427" s="32"/>
      <c r="F427" s="32"/>
      <c r="G427" s="32"/>
      <c r="H427" s="33"/>
      <c r="J427" s="33"/>
      <c r="K427" s="33"/>
      <c r="L427" s="33"/>
      <c r="M427" s="33"/>
      <c r="N427" s="33"/>
      <c r="O427" s="33"/>
      <c r="P427" s="33"/>
      <c r="Q427" s="33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3"/>
      <c r="AD427" s="35"/>
      <c r="AE427" s="35"/>
      <c r="AF427" s="35"/>
      <c r="AG427" s="35"/>
      <c r="AH427" s="35"/>
      <c r="AI427" s="35"/>
      <c r="AJ427" s="35"/>
      <c r="AK427" s="35"/>
    </row>
    <row r="428" spans="1:37">
      <c r="A428" s="32"/>
      <c r="B428" s="32"/>
      <c r="C428" s="32"/>
      <c r="D428" s="32"/>
      <c r="E428" s="32"/>
      <c r="F428" s="32"/>
      <c r="G428" s="32"/>
      <c r="H428" s="33"/>
      <c r="J428" s="33"/>
      <c r="K428" s="33"/>
      <c r="L428" s="33"/>
      <c r="M428" s="33"/>
      <c r="N428" s="33"/>
      <c r="O428" s="33"/>
      <c r="P428" s="33"/>
      <c r="Q428" s="33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3"/>
      <c r="AD428" s="35"/>
      <c r="AE428" s="35"/>
      <c r="AF428" s="35"/>
      <c r="AG428" s="35"/>
      <c r="AH428" s="35"/>
      <c r="AI428" s="35"/>
      <c r="AJ428" s="35"/>
      <c r="AK428" s="35"/>
    </row>
    <row r="429" spans="1:37">
      <c r="A429" s="32"/>
      <c r="B429" s="32"/>
      <c r="C429" s="32"/>
      <c r="D429" s="32"/>
      <c r="E429" s="32"/>
      <c r="F429" s="32"/>
      <c r="G429" s="32"/>
      <c r="H429" s="33"/>
      <c r="J429" s="33"/>
      <c r="K429" s="33"/>
      <c r="L429" s="33"/>
      <c r="M429" s="33"/>
      <c r="N429" s="33"/>
      <c r="O429" s="33"/>
      <c r="P429" s="33"/>
      <c r="Q429" s="33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3"/>
      <c r="AD429" s="35"/>
      <c r="AE429" s="35"/>
      <c r="AF429" s="35"/>
      <c r="AG429" s="35"/>
      <c r="AH429" s="35"/>
      <c r="AI429" s="35"/>
      <c r="AJ429" s="35"/>
      <c r="AK429" s="35"/>
    </row>
    <row r="430" spans="1:37">
      <c r="A430" s="32"/>
      <c r="B430" s="32"/>
      <c r="C430" s="32"/>
      <c r="D430" s="32"/>
      <c r="E430" s="32"/>
      <c r="F430" s="32"/>
      <c r="G430" s="32"/>
      <c r="H430" s="33"/>
      <c r="J430" s="33"/>
      <c r="K430" s="33"/>
      <c r="L430" s="33"/>
      <c r="M430" s="33"/>
      <c r="N430" s="33"/>
      <c r="O430" s="33"/>
      <c r="P430" s="33"/>
      <c r="Q430" s="33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3"/>
      <c r="AD430" s="35"/>
      <c r="AE430" s="35"/>
      <c r="AF430" s="35"/>
      <c r="AG430" s="35"/>
      <c r="AH430" s="35"/>
      <c r="AI430" s="35"/>
      <c r="AJ430" s="35"/>
      <c r="AK430" s="35"/>
    </row>
    <row r="431" spans="1:37">
      <c r="A431" s="32"/>
      <c r="B431" s="32"/>
      <c r="C431" s="32"/>
      <c r="D431" s="32"/>
      <c r="E431" s="32"/>
      <c r="F431" s="32"/>
      <c r="G431" s="32"/>
      <c r="H431" s="33"/>
      <c r="J431" s="33"/>
      <c r="K431" s="33"/>
      <c r="L431" s="33"/>
      <c r="M431" s="33"/>
      <c r="N431" s="33"/>
      <c r="O431" s="33"/>
      <c r="P431" s="33"/>
      <c r="Q431" s="33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3"/>
      <c r="AD431" s="35"/>
      <c r="AE431" s="35"/>
      <c r="AF431" s="35"/>
      <c r="AG431" s="35"/>
      <c r="AH431" s="35"/>
      <c r="AI431" s="35"/>
      <c r="AJ431" s="35"/>
      <c r="AK431" s="35"/>
    </row>
    <row r="432" spans="1:37">
      <c r="A432" s="32"/>
      <c r="B432" s="32"/>
      <c r="C432" s="32"/>
      <c r="D432" s="32"/>
      <c r="E432" s="32"/>
      <c r="F432" s="32"/>
      <c r="G432" s="32"/>
      <c r="H432" s="33"/>
      <c r="J432" s="33"/>
      <c r="K432" s="33"/>
      <c r="L432" s="33"/>
      <c r="M432" s="33"/>
      <c r="N432" s="33"/>
      <c r="O432" s="33"/>
      <c r="P432" s="33"/>
      <c r="Q432" s="33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3"/>
      <c r="AD432" s="35"/>
      <c r="AE432" s="35"/>
      <c r="AF432" s="35"/>
      <c r="AG432" s="35"/>
      <c r="AH432" s="35"/>
      <c r="AI432" s="35"/>
      <c r="AJ432" s="35"/>
      <c r="AK432" s="35"/>
    </row>
    <row r="433" spans="1:37">
      <c r="A433" s="32"/>
      <c r="B433" s="32"/>
      <c r="C433" s="32"/>
      <c r="D433" s="32"/>
      <c r="E433" s="32"/>
      <c r="F433" s="32"/>
      <c r="G433" s="32"/>
      <c r="H433" s="33"/>
      <c r="J433" s="33"/>
      <c r="K433" s="33"/>
      <c r="L433" s="33"/>
      <c r="M433" s="33"/>
      <c r="N433" s="33"/>
      <c r="O433" s="33"/>
      <c r="P433" s="33"/>
      <c r="Q433" s="33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3"/>
      <c r="AD433" s="35"/>
      <c r="AE433" s="35"/>
      <c r="AF433" s="35"/>
      <c r="AG433" s="35"/>
      <c r="AH433" s="35"/>
      <c r="AI433" s="35"/>
      <c r="AJ433" s="35"/>
      <c r="AK433" s="35"/>
    </row>
    <row r="434" spans="1:37">
      <c r="A434" s="32"/>
      <c r="B434" s="32"/>
      <c r="C434" s="32"/>
      <c r="D434" s="32"/>
      <c r="E434" s="32"/>
      <c r="F434" s="32"/>
      <c r="G434" s="32"/>
      <c r="H434" s="33"/>
      <c r="J434" s="33"/>
      <c r="K434" s="33"/>
      <c r="L434" s="33"/>
      <c r="M434" s="33"/>
      <c r="N434" s="33"/>
      <c r="O434" s="33"/>
      <c r="P434" s="33"/>
      <c r="Q434" s="33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3"/>
      <c r="AD434" s="35"/>
      <c r="AE434" s="35"/>
      <c r="AF434" s="35"/>
      <c r="AG434" s="35"/>
      <c r="AH434" s="35"/>
      <c r="AI434" s="35"/>
      <c r="AJ434" s="35"/>
      <c r="AK434" s="35"/>
    </row>
    <row r="435" spans="1:37">
      <c r="A435" s="32"/>
      <c r="B435" s="32"/>
      <c r="C435" s="32"/>
      <c r="D435" s="32"/>
      <c r="E435" s="32"/>
      <c r="F435" s="32"/>
      <c r="G435" s="32"/>
      <c r="H435" s="33"/>
      <c r="J435" s="33"/>
      <c r="K435" s="33"/>
      <c r="L435" s="33"/>
      <c r="M435" s="33"/>
      <c r="N435" s="33"/>
      <c r="O435" s="33"/>
      <c r="P435" s="33"/>
      <c r="Q435" s="33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3"/>
      <c r="AD435" s="35"/>
      <c r="AE435" s="35"/>
      <c r="AF435" s="35"/>
      <c r="AG435" s="35"/>
      <c r="AH435" s="35"/>
      <c r="AI435" s="35"/>
      <c r="AJ435" s="35"/>
      <c r="AK435" s="35"/>
    </row>
    <row r="436" spans="1:37">
      <c r="A436" s="32"/>
      <c r="B436" s="32"/>
      <c r="C436" s="32"/>
      <c r="D436" s="32"/>
      <c r="E436" s="32"/>
      <c r="F436" s="32"/>
      <c r="G436" s="32"/>
      <c r="H436" s="33"/>
      <c r="J436" s="33"/>
      <c r="K436" s="33"/>
      <c r="L436" s="33"/>
      <c r="M436" s="33"/>
      <c r="N436" s="33"/>
      <c r="O436" s="33"/>
      <c r="P436" s="33"/>
      <c r="Q436" s="33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3"/>
      <c r="AD436" s="35"/>
      <c r="AE436" s="35"/>
      <c r="AF436" s="35"/>
      <c r="AG436" s="35"/>
      <c r="AH436" s="35"/>
      <c r="AI436" s="35"/>
      <c r="AJ436" s="35"/>
      <c r="AK436" s="35"/>
    </row>
    <row r="437" spans="1:37">
      <c r="A437" s="32"/>
      <c r="B437" s="32"/>
      <c r="C437" s="32"/>
      <c r="D437" s="32"/>
      <c r="E437" s="32"/>
      <c r="F437" s="32"/>
      <c r="G437" s="32"/>
      <c r="H437" s="33"/>
      <c r="J437" s="33"/>
      <c r="K437" s="33"/>
      <c r="L437" s="33"/>
      <c r="M437" s="33"/>
      <c r="N437" s="33"/>
      <c r="O437" s="33"/>
      <c r="P437" s="33"/>
      <c r="Q437" s="33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3"/>
      <c r="AD437" s="35"/>
      <c r="AE437" s="35"/>
      <c r="AF437" s="35"/>
      <c r="AG437" s="35"/>
      <c r="AH437" s="35"/>
      <c r="AI437" s="35"/>
      <c r="AJ437" s="35"/>
      <c r="AK437" s="35"/>
    </row>
    <row r="438" spans="1:37">
      <c r="A438" s="32"/>
      <c r="B438" s="32"/>
      <c r="C438" s="32"/>
      <c r="D438" s="32"/>
      <c r="E438" s="32"/>
      <c r="F438" s="32"/>
      <c r="G438" s="32"/>
      <c r="H438" s="33"/>
      <c r="J438" s="33"/>
      <c r="K438" s="33"/>
      <c r="L438" s="33"/>
      <c r="M438" s="33"/>
      <c r="N438" s="33"/>
      <c r="O438" s="33"/>
      <c r="P438" s="33"/>
      <c r="Q438" s="33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3"/>
      <c r="AD438" s="35"/>
      <c r="AE438" s="35"/>
      <c r="AF438" s="35"/>
      <c r="AG438" s="35"/>
      <c r="AH438" s="35"/>
      <c r="AI438" s="35"/>
      <c r="AJ438" s="35"/>
      <c r="AK438" s="35"/>
    </row>
    <row r="439" spans="1:37">
      <c r="A439" s="32"/>
      <c r="B439" s="32"/>
      <c r="C439" s="32"/>
      <c r="D439" s="32"/>
      <c r="E439" s="32"/>
      <c r="F439" s="32"/>
      <c r="G439" s="32"/>
      <c r="H439" s="33"/>
      <c r="J439" s="33"/>
      <c r="K439" s="33"/>
      <c r="L439" s="33"/>
      <c r="M439" s="33"/>
      <c r="N439" s="33"/>
      <c r="O439" s="33"/>
      <c r="P439" s="33"/>
      <c r="Q439" s="33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3"/>
      <c r="AD439" s="35"/>
      <c r="AE439" s="35"/>
      <c r="AF439" s="35"/>
      <c r="AG439" s="35"/>
      <c r="AH439" s="35"/>
      <c r="AI439" s="35"/>
      <c r="AJ439" s="35"/>
      <c r="AK439" s="35"/>
    </row>
    <row r="440" spans="1:37">
      <c r="A440" s="32"/>
      <c r="B440" s="32"/>
      <c r="C440" s="32"/>
      <c r="D440" s="32"/>
      <c r="E440" s="32"/>
      <c r="F440" s="32"/>
      <c r="G440" s="32"/>
      <c r="H440" s="33"/>
      <c r="J440" s="33"/>
      <c r="K440" s="33"/>
      <c r="L440" s="33"/>
      <c r="M440" s="33"/>
      <c r="N440" s="33"/>
      <c r="O440" s="33"/>
      <c r="P440" s="33"/>
      <c r="Q440" s="33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3"/>
      <c r="AD440" s="35"/>
      <c r="AE440" s="35"/>
      <c r="AF440" s="35"/>
      <c r="AG440" s="35"/>
      <c r="AH440" s="35"/>
      <c r="AI440" s="35"/>
      <c r="AJ440" s="35"/>
      <c r="AK440" s="35"/>
    </row>
    <row r="441" spans="1:37">
      <c r="A441" s="32"/>
      <c r="B441" s="32"/>
      <c r="C441" s="32"/>
      <c r="D441" s="32"/>
      <c r="E441" s="32"/>
      <c r="F441" s="32"/>
      <c r="G441" s="32"/>
      <c r="H441" s="33"/>
      <c r="J441" s="33"/>
      <c r="K441" s="33"/>
      <c r="L441" s="33"/>
      <c r="M441" s="33"/>
      <c r="N441" s="33"/>
      <c r="O441" s="33"/>
      <c r="P441" s="33"/>
      <c r="Q441" s="33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3"/>
      <c r="AD441" s="35"/>
      <c r="AE441" s="35"/>
      <c r="AF441" s="35"/>
      <c r="AG441" s="35"/>
      <c r="AH441" s="35"/>
      <c r="AI441" s="35"/>
      <c r="AJ441" s="35"/>
      <c r="AK441" s="35"/>
    </row>
    <row r="442" spans="1:37">
      <c r="A442" s="32"/>
      <c r="B442" s="32"/>
      <c r="C442" s="32"/>
      <c r="D442" s="32"/>
      <c r="E442" s="32"/>
      <c r="F442" s="32"/>
      <c r="G442" s="32"/>
      <c r="H442" s="33"/>
      <c r="J442" s="33"/>
      <c r="K442" s="33"/>
      <c r="L442" s="33"/>
      <c r="M442" s="33"/>
      <c r="N442" s="33"/>
      <c r="O442" s="33"/>
      <c r="P442" s="33"/>
      <c r="Q442" s="33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3"/>
      <c r="AD442" s="35"/>
      <c r="AE442" s="35"/>
      <c r="AF442" s="35"/>
      <c r="AG442" s="35"/>
      <c r="AH442" s="35"/>
      <c r="AI442" s="35"/>
      <c r="AJ442" s="35"/>
      <c r="AK442" s="35"/>
    </row>
    <row r="443" spans="1:37">
      <c r="A443" s="32"/>
      <c r="B443" s="32"/>
      <c r="C443" s="32"/>
      <c r="D443" s="32"/>
      <c r="E443" s="32"/>
      <c r="F443" s="32"/>
      <c r="G443" s="32"/>
      <c r="H443" s="33"/>
      <c r="J443" s="33"/>
      <c r="K443" s="33"/>
      <c r="L443" s="33"/>
      <c r="M443" s="33"/>
      <c r="N443" s="33"/>
      <c r="O443" s="33"/>
      <c r="P443" s="33"/>
      <c r="Q443" s="33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3"/>
      <c r="AD443" s="35"/>
      <c r="AE443" s="35"/>
      <c r="AF443" s="35"/>
      <c r="AG443" s="35"/>
      <c r="AH443" s="35"/>
      <c r="AI443" s="35"/>
      <c r="AJ443" s="35"/>
      <c r="AK443" s="35"/>
    </row>
    <row r="444" spans="1:37">
      <c r="A444" s="32"/>
      <c r="B444" s="32"/>
      <c r="C444" s="32"/>
      <c r="D444" s="32"/>
      <c r="E444" s="32"/>
      <c r="F444" s="32"/>
      <c r="G444" s="32"/>
      <c r="H444" s="33"/>
      <c r="J444" s="33"/>
      <c r="K444" s="33"/>
      <c r="L444" s="33"/>
      <c r="M444" s="33"/>
      <c r="N444" s="33"/>
      <c r="O444" s="33"/>
      <c r="P444" s="33"/>
      <c r="Q444" s="33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3"/>
      <c r="AD444" s="35"/>
      <c r="AE444" s="35"/>
      <c r="AF444" s="35"/>
      <c r="AG444" s="35"/>
      <c r="AH444" s="35"/>
      <c r="AI444" s="35"/>
      <c r="AJ444" s="35"/>
      <c r="AK444" s="35"/>
    </row>
    <row r="445" spans="1:37">
      <c r="A445" s="32"/>
      <c r="B445" s="32"/>
      <c r="C445" s="32"/>
      <c r="D445" s="32"/>
      <c r="E445" s="32"/>
      <c r="F445" s="32"/>
      <c r="G445" s="32"/>
      <c r="H445" s="33"/>
      <c r="J445" s="33"/>
      <c r="K445" s="33"/>
      <c r="L445" s="33"/>
      <c r="M445" s="33"/>
      <c r="N445" s="33"/>
      <c r="O445" s="33"/>
      <c r="P445" s="33"/>
      <c r="Q445" s="33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3"/>
      <c r="AD445" s="35"/>
      <c r="AE445" s="35"/>
      <c r="AF445" s="35"/>
      <c r="AG445" s="35"/>
      <c r="AH445" s="35"/>
      <c r="AI445" s="35"/>
      <c r="AJ445" s="35"/>
      <c r="AK445" s="35"/>
    </row>
    <row r="446" spans="1:37">
      <c r="A446" s="32"/>
      <c r="B446" s="32"/>
      <c r="C446" s="32"/>
      <c r="D446" s="32"/>
      <c r="E446" s="32"/>
      <c r="F446" s="32"/>
      <c r="G446" s="32"/>
      <c r="H446" s="33"/>
      <c r="J446" s="33"/>
      <c r="K446" s="33"/>
      <c r="L446" s="33"/>
      <c r="M446" s="33"/>
      <c r="N446" s="33"/>
      <c r="O446" s="33"/>
      <c r="P446" s="33"/>
      <c r="Q446" s="33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3"/>
      <c r="AD446" s="35"/>
      <c r="AE446" s="35"/>
      <c r="AF446" s="35"/>
      <c r="AG446" s="35"/>
      <c r="AH446" s="35"/>
      <c r="AI446" s="35"/>
      <c r="AJ446" s="35"/>
      <c r="AK446" s="35"/>
    </row>
    <row r="447" spans="1:37">
      <c r="A447" s="32"/>
      <c r="B447" s="32"/>
      <c r="C447" s="32"/>
      <c r="D447" s="32"/>
      <c r="E447" s="32"/>
      <c r="F447" s="32"/>
      <c r="G447" s="32"/>
      <c r="H447" s="33"/>
      <c r="J447" s="33"/>
      <c r="K447" s="33"/>
      <c r="L447" s="33"/>
      <c r="M447" s="33"/>
      <c r="N447" s="33"/>
      <c r="O447" s="33"/>
      <c r="P447" s="33"/>
      <c r="Q447" s="33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3"/>
      <c r="AD447" s="35"/>
      <c r="AE447" s="35"/>
      <c r="AF447" s="35"/>
      <c r="AG447" s="35"/>
      <c r="AH447" s="35"/>
      <c r="AI447" s="35"/>
      <c r="AJ447" s="35"/>
      <c r="AK447" s="35"/>
    </row>
    <row r="448" spans="1:37">
      <c r="A448" s="32"/>
      <c r="B448" s="32"/>
      <c r="C448" s="32"/>
      <c r="D448" s="32"/>
      <c r="E448" s="32"/>
      <c r="F448" s="32"/>
      <c r="G448" s="32"/>
      <c r="H448" s="33"/>
      <c r="J448" s="33"/>
      <c r="K448" s="33"/>
      <c r="L448" s="33"/>
      <c r="M448" s="33"/>
      <c r="N448" s="33"/>
      <c r="O448" s="33"/>
      <c r="P448" s="33"/>
      <c r="Q448" s="33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3"/>
      <c r="AD448" s="35"/>
      <c r="AE448" s="35"/>
      <c r="AF448" s="35"/>
      <c r="AG448" s="35"/>
      <c r="AH448" s="35"/>
      <c r="AI448" s="35"/>
      <c r="AJ448" s="35"/>
      <c r="AK448" s="35"/>
    </row>
    <row r="449" spans="1:37">
      <c r="A449" s="32"/>
      <c r="B449" s="32"/>
      <c r="C449" s="32"/>
      <c r="D449" s="32"/>
      <c r="E449" s="32"/>
      <c r="F449" s="32"/>
      <c r="G449" s="32"/>
      <c r="H449" s="33"/>
      <c r="J449" s="33"/>
      <c r="K449" s="33"/>
      <c r="L449" s="33"/>
      <c r="M449" s="33"/>
      <c r="N449" s="33"/>
      <c r="O449" s="33"/>
      <c r="P449" s="33"/>
      <c r="Q449" s="33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3"/>
      <c r="AD449" s="35"/>
      <c r="AE449" s="35"/>
      <c r="AF449" s="35"/>
      <c r="AG449" s="35"/>
      <c r="AH449" s="35"/>
      <c r="AI449" s="35"/>
      <c r="AJ449" s="35"/>
      <c r="AK449" s="35"/>
    </row>
    <row r="450" spans="1:37">
      <c r="A450" s="32"/>
      <c r="B450" s="32"/>
      <c r="C450" s="32"/>
      <c r="D450" s="32"/>
      <c r="E450" s="32"/>
      <c r="F450" s="32"/>
      <c r="G450" s="32"/>
      <c r="H450" s="33"/>
      <c r="J450" s="33"/>
      <c r="K450" s="33"/>
      <c r="L450" s="33"/>
      <c r="M450" s="33"/>
      <c r="N450" s="33"/>
      <c r="O450" s="33"/>
      <c r="P450" s="33"/>
      <c r="Q450" s="33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3"/>
      <c r="AD450" s="35"/>
      <c r="AE450" s="35"/>
      <c r="AF450" s="35"/>
      <c r="AG450" s="35"/>
      <c r="AH450" s="35"/>
      <c r="AI450" s="35"/>
      <c r="AJ450" s="35"/>
      <c r="AK450" s="35"/>
    </row>
    <row r="451" spans="1:37">
      <c r="A451" s="32"/>
      <c r="B451" s="32"/>
      <c r="C451" s="32"/>
      <c r="D451" s="32"/>
      <c r="E451" s="32"/>
      <c r="F451" s="32"/>
      <c r="G451" s="32"/>
      <c r="H451" s="33"/>
      <c r="J451" s="33"/>
      <c r="K451" s="33"/>
      <c r="L451" s="33"/>
      <c r="M451" s="33"/>
      <c r="N451" s="33"/>
      <c r="O451" s="33"/>
      <c r="P451" s="33"/>
      <c r="Q451" s="33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3"/>
      <c r="AD451" s="35"/>
      <c r="AE451" s="35"/>
      <c r="AF451" s="35"/>
      <c r="AG451" s="35"/>
      <c r="AH451" s="35"/>
      <c r="AI451" s="35"/>
      <c r="AJ451" s="35"/>
      <c r="AK451" s="35"/>
    </row>
    <row r="452" spans="1:37">
      <c r="A452" s="32"/>
      <c r="B452" s="32"/>
      <c r="C452" s="32"/>
      <c r="D452" s="32"/>
      <c r="E452" s="32"/>
      <c r="F452" s="32"/>
      <c r="G452" s="32"/>
      <c r="H452" s="33"/>
      <c r="J452" s="33"/>
      <c r="K452" s="33"/>
      <c r="L452" s="33"/>
      <c r="M452" s="33"/>
      <c r="N452" s="33"/>
      <c r="O452" s="33"/>
      <c r="P452" s="33"/>
      <c r="Q452" s="33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3"/>
      <c r="AD452" s="35"/>
      <c r="AE452" s="35"/>
      <c r="AF452" s="35"/>
      <c r="AG452" s="35"/>
      <c r="AH452" s="35"/>
      <c r="AI452" s="35"/>
      <c r="AJ452" s="35"/>
      <c r="AK452" s="35"/>
    </row>
    <row r="453" spans="1:37">
      <c r="A453" s="32"/>
      <c r="B453" s="32"/>
      <c r="C453" s="32"/>
      <c r="D453" s="32"/>
      <c r="E453" s="32"/>
      <c r="F453" s="32"/>
      <c r="G453" s="32"/>
      <c r="H453" s="33"/>
      <c r="J453" s="33"/>
      <c r="K453" s="33"/>
      <c r="L453" s="33"/>
      <c r="M453" s="33"/>
      <c r="N453" s="33"/>
      <c r="O453" s="33"/>
      <c r="P453" s="33"/>
      <c r="Q453" s="33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3"/>
      <c r="AD453" s="35"/>
      <c r="AE453" s="35"/>
      <c r="AF453" s="35"/>
      <c r="AG453" s="35"/>
      <c r="AH453" s="35"/>
      <c r="AI453" s="35"/>
      <c r="AJ453" s="35"/>
      <c r="AK453" s="35"/>
    </row>
    <row r="454" spans="1:37">
      <c r="A454" s="32"/>
      <c r="B454" s="32"/>
      <c r="C454" s="32"/>
      <c r="D454" s="32"/>
      <c r="E454" s="32"/>
      <c r="F454" s="32"/>
      <c r="G454" s="32"/>
      <c r="H454" s="33"/>
      <c r="J454" s="33"/>
      <c r="K454" s="33"/>
      <c r="L454" s="33"/>
      <c r="M454" s="33"/>
      <c r="N454" s="33"/>
      <c r="O454" s="33"/>
      <c r="P454" s="33"/>
      <c r="Q454" s="33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3"/>
      <c r="AD454" s="35"/>
      <c r="AE454" s="35"/>
      <c r="AF454" s="35"/>
      <c r="AG454" s="35"/>
      <c r="AH454" s="35"/>
      <c r="AI454" s="35"/>
      <c r="AJ454" s="35"/>
      <c r="AK454" s="35"/>
    </row>
    <row r="455" spans="1:37">
      <c r="A455" s="32"/>
      <c r="B455" s="32"/>
      <c r="C455" s="32"/>
      <c r="D455" s="32"/>
      <c r="E455" s="32"/>
      <c r="F455" s="32"/>
      <c r="G455" s="32"/>
      <c r="H455" s="33"/>
      <c r="J455" s="33"/>
      <c r="K455" s="33"/>
      <c r="L455" s="33"/>
      <c r="M455" s="33"/>
      <c r="N455" s="33"/>
      <c r="O455" s="33"/>
      <c r="P455" s="33"/>
      <c r="Q455" s="33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3"/>
      <c r="AD455" s="35"/>
      <c r="AE455" s="35"/>
      <c r="AF455" s="35"/>
      <c r="AG455" s="35"/>
      <c r="AH455" s="35"/>
      <c r="AI455" s="35"/>
      <c r="AJ455" s="35"/>
      <c r="AK455" s="35"/>
    </row>
    <row r="456" spans="1:37">
      <c r="A456" s="32"/>
      <c r="B456" s="32"/>
      <c r="C456" s="32"/>
      <c r="D456" s="32"/>
      <c r="E456" s="32"/>
      <c r="F456" s="32"/>
      <c r="G456" s="32"/>
      <c r="H456" s="33"/>
      <c r="J456" s="33"/>
      <c r="K456" s="33"/>
      <c r="L456" s="33"/>
      <c r="M456" s="33"/>
      <c r="N456" s="33"/>
      <c r="O456" s="33"/>
      <c r="P456" s="33"/>
      <c r="Q456" s="33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3"/>
      <c r="AD456" s="35"/>
      <c r="AE456" s="35"/>
      <c r="AF456" s="35"/>
      <c r="AG456" s="35"/>
      <c r="AH456" s="35"/>
      <c r="AI456" s="35"/>
      <c r="AJ456" s="35"/>
      <c r="AK456" s="35"/>
    </row>
    <row r="457" spans="1:37">
      <c r="A457" s="32"/>
      <c r="B457" s="32"/>
      <c r="C457" s="32"/>
      <c r="D457" s="32"/>
      <c r="E457" s="32"/>
      <c r="F457" s="32"/>
      <c r="G457" s="32"/>
      <c r="H457" s="33"/>
      <c r="J457" s="33"/>
      <c r="K457" s="33"/>
      <c r="L457" s="33"/>
      <c r="M457" s="33"/>
      <c r="N457" s="33"/>
      <c r="O457" s="33"/>
      <c r="P457" s="33"/>
      <c r="Q457" s="33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3"/>
      <c r="AD457" s="35"/>
      <c r="AE457" s="35"/>
      <c r="AF457" s="35"/>
      <c r="AG457" s="35"/>
      <c r="AH457" s="35"/>
      <c r="AI457" s="35"/>
      <c r="AJ457" s="35"/>
      <c r="AK457" s="35"/>
    </row>
    <row r="458" spans="1:37">
      <c r="A458" s="32"/>
      <c r="B458" s="32"/>
      <c r="C458" s="32"/>
      <c r="D458" s="32"/>
      <c r="E458" s="32"/>
      <c r="F458" s="32"/>
      <c r="G458" s="32"/>
      <c r="H458" s="33"/>
      <c r="J458" s="33"/>
      <c r="K458" s="33"/>
      <c r="L458" s="33"/>
      <c r="M458" s="33"/>
      <c r="N458" s="33"/>
      <c r="O458" s="33"/>
      <c r="P458" s="33"/>
      <c r="Q458" s="33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3"/>
      <c r="AD458" s="35"/>
      <c r="AE458" s="35"/>
      <c r="AF458" s="35"/>
      <c r="AG458" s="35"/>
      <c r="AH458" s="35"/>
      <c r="AI458" s="35"/>
      <c r="AJ458" s="35"/>
      <c r="AK458" s="35"/>
    </row>
    <row r="459" spans="1:37">
      <c r="A459" s="32"/>
      <c r="B459" s="32"/>
      <c r="C459" s="32"/>
      <c r="D459" s="32"/>
      <c r="E459" s="32"/>
      <c r="F459" s="32"/>
      <c r="G459" s="32"/>
      <c r="H459" s="33"/>
      <c r="J459" s="33"/>
      <c r="K459" s="33"/>
      <c r="L459" s="33"/>
      <c r="M459" s="33"/>
      <c r="N459" s="33"/>
      <c r="O459" s="33"/>
      <c r="P459" s="33"/>
      <c r="Q459" s="33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3"/>
      <c r="AD459" s="35"/>
      <c r="AE459" s="35"/>
      <c r="AF459" s="35"/>
      <c r="AG459" s="35"/>
      <c r="AH459" s="35"/>
      <c r="AI459" s="35"/>
      <c r="AJ459" s="35"/>
      <c r="AK459" s="35"/>
    </row>
    <row r="460" spans="1:37">
      <c r="A460" s="32"/>
      <c r="B460" s="32"/>
      <c r="C460" s="32"/>
      <c r="D460" s="32"/>
      <c r="E460" s="32"/>
      <c r="F460" s="32"/>
      <c r="G460" s="32"/>
      <c r="H460" s="33"/>
      <c r="J460" s="33"/>
      <c r="K460" s="33"/>
      <c r="L460" s="33"/>
      <c r="M460" s="33"/>
      <c r="N460" s="33"/>
      <c r="O460" s="33"/>
      <c r="P460" s="33"/>
      <c r="Q460" s="33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3"/>
      <c r="AD460" s="35"/>
      <c r="AE460" s="35"/>
      <c r="AF460" s="35"/>
      <c r="AG460" s="35"/>
      <c r="AH460" s="35"/>
      <c r="AI460" s="35"/>
      <c r="AJ460" s="35"/>
      <c r="AK460" s="35"/>
    </row>
    <row r="461" spans="1:37">
      <c r="A461" s="32"/>
      <c r="B461" s="32"/>
      <c r="C461" s="32"/>
      <c r="D461" s="32"/>
      <c r="E461" s="32"/>
      <c r="F461" s="32"/>
      <c r="G461" s="32"/>
      <c r="H461" s="33"/>
      <c r="J461" s="33"/>
      <c r="K461" s="33"/>
      <c r="L461" s="33"/>
      <c r="M461" s="33"/>
      <c r="N461" s="33"/>
      <c r="O461" s="33"/>
      <c r="P461" s="33"/>
      <c r="Q461" s="33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3"/>
      <c r="AD461" s="35"/>
      <c r="AE461" s="35"/>
      <c r="AF461" s="35"/>
      <c r="AG461" s="35"/>
      <c r="AH461" s="35"/>
      <c r="AI461" s="35"/>
      <c r="AJ461" s="35"/>
      <c r="AK461" s="35"/>
    </row>
    <row r="462" spans="1:37">
      <c r="A462" s="32"/>
      <c r="B462" s="32"/>
      <c r="C462" s="32"/>
      <c r="D462" s="32"/>
      <c r="E462" s="32"/>
      <c r="F462" s="32"/>
      <c r="G462" s="32"/>
      <c r="H462" s="33"/>
      <c r="J462" s="33"/>
      <c r="K462" s="33"/>
      <c r="L462" s="33"/>
      <c r="M462" s="33"/>
      <c r="N462" s="33"/>
      <c r="O462" s="33"/>
      <c r="P462" s="33"/>
      <c r="Q462" s="33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3"/>
      <c r="AD462" s="35"/>
      <c r="AE462" s="35"/>
      <c r="AF462" s="35"/>
      <c r="AG462" s="35"/>
      <c r="AH462" s="35"/>
      <c r="AI462" s="35"/>
      <c r="AJ462" s="35"/>
      <c r="AK462" s="35"/>
    </row>
    <row r="463" spans="1:37">
      <c r="A463" s="32"/>
      <c r="B463" s="32"/>
      <c r="C463" s="32"/>
      <c r="D463" s="32"/>
      <c r="E463" s="32"/>
      <c r="F463" s="32"/>
      <c r="G463" s="32"/>
      <c r="H463" s="33"/>
      <c r="J463" s="33"/>
      <c r="K463" s="33"/>
      <c r="L463" s="33"/>
      <c r="M463" s="33"/>
      <c r="N463" s="33"/>
      <c r="O463" s="33"/>
      <c r="P463" s="33"/>
      <c r="Q463" s="33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3"/>
      <c r="AD463" s="35"/>
      <c r="AE463" s="35"/>
      <c r="AF463" s="35"/>
      <c r="AG463" s="35"/>
      <c r="AH463" s="35"/>
      <c r="AI463" s="35"/>
      <c r="AJ463" s="35"/>
      <c r="AK463" s="35"/>
    </row>
    <row r="464" spans="1:37">
      <c r="A464" s="32"/>
      <c r="B464" s="32"/>
      <c r="C464" s="32"/>
      <c r="D464" s="32"/>
      <c r="E464" s="32"/>
      <c r="F464" s="32"/>
      <c r="G464" s="32"/>
      <c r="H464" s="33"/>
      <c r="J464" s="33"/>
      <c r="K464" s="33"/>
      <c r="L464" s="33"/>
      <c r="M464" s="33"/>
      <c r="N464" s="33"/>
      <c r="O464" s="33"/>
      <c r="P464" s="33"/>
      <c r="Q464" s="33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3"/>
      <c r="AD464" s="35"/>
      <c r="AE464" s="35"/>
      <c r="AF464" s="35"/>
      <c r="AG464" s="35"/>
      <c r="AH464" s="35"/>
      <c r="AI464" s="35"/>
      <c r="AJ464" s="35"/>
      <c r="AK464" s="35"/>
    </row>
    <row r="465" spans="1:37">
      <c r="A465" s="32"/>
      <c r="B465" s="32"/>
      <c r="C465" s="32"/>
      <c r="D465" s="32"/>
      <c r="E465" s="32"/>
      <c r="F465" s="32"/>
      <c r="G465" s="32"/>
      <c r="H465" s="33"/>
      <c r="J465" s="33"/>
      <c r="K465" s="33"/>
      <c r="L465" s="33"/>
      <c r="M465" s="33"/>
      <c r="N465" s="33"/>
      <c r="O465" s="33"/>
      <c r="P465" s="33"/>
      <c r="Q465" s="33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3"/>
      <c r="AD465" s="35"/>
      <c r="AE465" s="35"/>
      <c r="AF465" s="35"/>
      <c r="AG465" s="35"/>
      <c r="AH465" s="35"/>
      <c r="AI465" s="35"/>
      <c r="AJ465" s="35"/>
      <c r="AK465" s="35"/>
    </row>
    <row r="466" spans="1:37">
      <c r="A466" s="32"/>
      <c r="B466" s="32"/>
      <c r="C466" s="32"/>
      <c r="D466" s="32"/>
      <c r="E466" s="32"/>
      <c r="F466" s="32"/>
      <c r="G466" s="32"/>
      <c r="H466" s="33"/>
      <c r="J466" s="33"/>
      <c r="K466" s="33"/>
      <c r="L466" s="33"/>
      <c r="M466" s="33"/>
      <c r="N466" s="33"/>
      <c r="O466" s="33"/>
      <c r="P466" s="33"/>
      <c r="Q466" s="33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3"/>
      <c r="AD466" s="35"/>
      <c r="AE466" s="35"/>
      <c r="AF466" s="35"/>
      <c r="AG466" s="35"/>
      <c r="AH466" s="35"/>
      <c r="AI466" s="35"/>
      <c r="AJ466" s="35"/>
      <c r="AK466" s="35"/>
    </row>
    <row r="467" spans="1:37">
      <c r="A467" s="32"/>
      <c r="B467" s="32"/>
      <c r="C467" s="32"/>
      <c r="D467" s="32"/>
      <c r="E467" s="32"/>
      <c r="F467" s="32"/>
      <c r="G467" s="32"/>
      <c r="H467" s="33"/>
      <c r="J467" s="33"/>
      <c r="K467" s="33"/>
      <c r="L467" s="33"/>
      <c r="M467" s="33"/>
      <c r="N467" s="33"/>
      <c r="O467" s="33"/>
      <c r="P467" s="33"/>
      <c r="Q467" s="33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3"/>
      <c r="AD467" s="35"/>
      <c r="AE467" s="35"/>
      <c r="AF467" s="35"/>
      <c r="AG467" s="35"/>
      <c r="AH467" s="35"/>
      <c r="AI467" s="35"/>
      <c r="AJ467" s="35"/>
      <c r="AK467" s="35"/>
    </row>
    <row r="468" spans="1:37">
      <c r="A468" s="32"/>
      <c r="B468" s="32"/>
      <c r="C468" s="32"/>
      <c r="D468" s="32"/>
      <c r="E468" s="32"/>
      <c r="F468" s="32"/>
      <c r="G468" s="32"/>
      <c r="H468" s="33"/>
      <c r="J468" s="33"/>
      <c r="K468" s="33"/>
      <c r="L468" s="33"/>
      <c r="M468" s="33"/>
      <c r="N468" s="33"/>
      <c r="O468" s="33"/>
      <c r="P468" s="33"/>
      <c r="Q468" s="33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3"/>
      <c r="AD468" s="35"/>
      <c r="AE468" s="35"/>
      <c r="AF468" s="35"/>
      <c r="AG468" s="35"/>
      <c r="AH468" s="35"/>
      <c r="AI468" s="35"/>
      <c r="AJ468" s="35"/>
      <c r="AK468" s="35"/>
    </row>
    <row r="469" spans="1:37">
      <c r="A469" s="32"/>
      <c r="B469" s="32"/>
      <c r="C469" s="32"/>
      <c r="D469" s="32"/>
      <c r="E469" s="32"/>
      <c r="F469" s="32"/>
      <c r="G469" s="32"/>
      <c r="H469" s="33"/>
      <c r="J469" s="33"/>
      <c r="K469" s="33"/>
      <c r="L469" s="33"/>
      <c r="M469" s="33"/>
      <c r="N469" s="33"/>
      <c r="O469" s="33"/>
      <c r="P469" s="33"/>
      <c r="Q469" s="33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3"/>
      <c r="AD469" s="35"/>
      <c r="AE469" s="35"/>
      <c r="AF469" s="35"/>
      <c r="AG469" s="35"/>
      <c r="AH469" s="35"/>
      <c r="AI469" s="35"/>
      <c r="AJ469" s="35"/>
      <c r="AK469" s="35"/>
    </row>
    <row r="470" spans="1:37">
      <c r="A470" s="32"/>
      <c r="B470" s="32"/>
      <c r="C470" s="32"/>
      <c r="D470" s="32"/>
      <c r="E470" s="32"/>
      <c r="F470" s="32"/>
      <c r="G470" s="32"/>
      <c r="H470" s="33"/>
      <c r="J470" s="33"/>
      <c r="K470" s="33"/>
      <c r="L470" s="33"/>
      <c r="M470" s="33"/>
      <c r="N470" s="33"/>
      <c r="O470" s="33"/>
      <c r="P470" s="33"/>
      <c r="Q470" s="33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3"/>
      <c r="AD470" s="35"/>
      <c r="AE470" s="35"/>
      <c r="AF470" s="35"/>
      <c r="AG470" s="35"/>
      <c r="AH470" s="35"/>
      <c r="AI470" s="35"/>
      <c r="AJ470" s="35"/>
      <c r="AK470" s="35"/>
    </row>
    <row r="471" spans="1:37">
      <c r="A471" s="32"/>
      <c r="B471" s="32"/>
      <c r="C471" s="32"/>
      <c r="D471" s="32"/>
      <c r="E471" s="32"/>
      <c r="F471" s="32"/>
      <c r="G471" s="32"/>
      <c r="H471" s="33"/>
      <c r="J471" s="33"/>
      <c r="K471" s="33"/>
      <c r="L471" s="33"/>
      <c r="M471" s="33"/>
      <c r="N471" s="33"/>
      <c r="O471" s="33"/>
      <c r="P471" s="33"/>
      <c r="Q471" s="33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3"/>
      <c r="AD471" s="35"/>
      <c r="AE471" s="35"/>
      <c r="AF471" s="35"/>
      <c r="AG471" s="35"/>
      <c r="AH471" s="35"/>
      <c r="AI471" s="35"/>
      <c r="AJ471" s="35"/>
      <c r="AK471" s="35"/>
    </row>
    <row r="472" spans="1:37">
      <c r="A472" s="32"/>
      <c r="B472" s="32"/>
      <c r="C472" s="32"/>
      <c r="D472" s="32"/>
      <c r="E472" s="32"/>
      <c r="F472" s="32"/>
      <c r="G472" s="32"/>
      <c r="H472" s="33"/>
      <c r="J472" s="33"/>
      <c r="K472" s="33"/>
      <c r="L472" s="33"/>
      <c r="M472" s="33"/>
      <c r="N472" s="33"/>
      <c r="O472" s="33"/>
      <c r="P472" s="33"/>
      <c r="Q472" s="33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3"/>
      <c r="AD472" s="35"/>
      <c r="AE472" s="35"/>
      <c r="AF472" s="35"/>
      <c r="AG472" s="35"/>
      <c r="AH472" s="35"/>
      <c r="AI472" s="35"/>
      <c r="AJ472" s="35"/>
      <c r="AK472" s="35"/>
    </row>
    <row r="473" spans="1:37">
      <c r="A473" s="32"/>
      <c r="B473" s="32"/>
      <c r="C473" s="32"/>
      <c r="D473" s="32"/>
      <c r="E473" s="32"/>
      <c r="F473" s="32"/>
      <c r="G473" s="32"/>
      <c r="H473" s="33"/>
      <c r="J473" s="33"/>
      <c r="K473" s="33"/>
      <c r="L473" s="33"/>
      <c r="M473" s="33"/>
      <c r="N473" s="33"/>
      <c r="O473" s="33"/>
      <c r="P473" s="33"/>
      <c r="Q473" s="33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3"/>
      <c r="AD473" s="35"/>
      <c r="AE473" s="35"/>
      <c r="AF473" s="35"/>
      <c r="AG473" s="35"/>
      <c r="AH473" s="35"/>
      <c r="AI473" s="35"/>
      <c r="AJ473" s="35"/>
      <c r="AK473" s="35"/>
    </row>
    <row r="474" spans="1:37">
      <c r="A474" s="32"/>
      <c r="B474" s="32"/>
      <c r="C474" s="32"/>
      <c r="D474" s="32"/>
      <c r="E474" s="32"/>
      <c r="F474" s="32"/>
      <c r="G474" s="32"/>
      <c r="H474" s="33"/>
      <c r="J474" s="33"/>
      <c r="K474" s="33"/>
      <c r="L474" s="33"/>
      <c r="M474" s="33"/>
      <c r="N474" s="33"/>
      <c r="O474" s="33"/>
      <c r="P474" s="33"/>
      <c r="Q474" s="33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3"/>
      <c r="AD474" s="35"/>
      <c r="AE474" s="35"/>
      <c r="AF474" s="35"/>
      <c r="AG474" s="35"/>
      <c r="AH474" s="35"/>
      <c r="AI474" s="35"/>
      <c r="AJ474" s="35"/>
      <c r="AK474" s="35"/>
    </row>
    <row r="475" spans="1:37">
      <c r="A475" s="32"/>
      <c r="B475" s="32"/>
      <c r="C475" s="32"/>
      <c r="D475" s="32"/>
      <c r="E475" s="32"/>
      <c r="F475" s="32"/>
      <c r="G475" s="32"/>
      <c r="H475" s="33"/>
      <c r="J475" s="33"/>
      <c r="K475" s="33"/>
      <c r="L475" s="33"/>
      <c r="M475" s="33"/>
      <c r="N475" s="33"/>
      <c r="O475" s="33"/>
      <c r="P475" s="33"/>
      <c r="Q475" s="33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3"/>
      <c r="AD475" s="35"/>
      <c r="AE475" s="35"/>
      <c r="AF475" s="35"/>
      <c r="AG475" s="35"/>
      <c r="AH475" s="35"/>
      <c r="AI475" s="35"/>
      <c r="AJ475" s="35"/>
      <c r="AK475" s="35"/>
    </row>
    <row r="476" spans="1:37">
      <c r="A476" s="32"/>
      <c r="B476" s="32"/>
      <c r="C476" s="32"/>
      <c r="D476" s="32"/>
      <c r="E476" s="32"/>
      <c r="F476" s="32"/>
      <c r="G476" s="32"/>
      <c r="H476" s="33"/>
      <c r="J476" s="33"/>
      <c r="K476" s="33"/>
      <c r="L476" s="33"/>
      <c r="M476" s="33"/>
      <c r="N476" s="33"/>
      <c r="O476" s="33"/>
      <c r="P476" s="33"/>
      <c r="Q476" s="33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3"/>
      <c r="AD476" s="35"/>
      <c r="AE476" s="35"/>
      <c r="AF476" s="35"/>
      <c r="AG476" s="35"/>
      <c r="AH476" s="35"/>
      <c r="AI476" s="35"/>
      <c r="AJ476" s="35"/>
      <c r="AK476" s="35"/>
    </row>
    <row r="477" spans="1:37">
      <c r="A477" s="32"/>
      <c r="B477" s="32"/>
      <c r="C477" s="32"/>
      <c r="D477" s="32"/>
      <c r="E477" s="32"/>
      <c r="F477" s="32"/>
      <c r="G477" s="32"/>
      <c r="H477" s="33"/>
      <c r="J477" s="33"/>
      <c r="K477" s="33"/>
      <c r="L477" s="33"/>
      <c r="M477" s="33"/>
      <c r="N477" s="33"/>
      <c r="O477" s="33"/>
      <c r="P477" s="33"/>
      <c r="Q477" s="33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3"/>
      <c r="AD477" s="35"/>
      <c r="AE477" s="35"/>
      <c r="AF477" s="35"/>
      <c r="AG477" s="35"/>
      <c r="AH477" s="35"/>
      <c r="AI477" s="35"/>
      <c r="AJ477" s="35"/>
      <c r="AK477" s="35"/>
    </row>
    <row r="478" spans="1:37">
      <c r="A478" s="32"/>
      <c r="B478" s="32"/>
      <c r="C478" s="32"/>
      <c r="D478" s="32"/>
      <c r="E478" s="32"/>
      <c r="F478" s="32"/>
      <c r="G478" s="32"/>
      <c r="H478" s="33"/>
      <c r="J478" s="33"/>
      <c r="K478" s="33"/>
      <c r="L478" s="33"/>
      <c r="M478" s="33"/>
      <c r="N478" s="33"/>
      <c r="O478" s="33"/>
      <c r="P478" s="33"/>
      <c r="Q478" s="33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3"/>
      <c r="AD478" s="35"/>
      <c r="AE478" s="35"/>
      <c r="AF478" s="35"/>
      <c r="AG478" s="35"/>
      <c r="AH478" s="35"/>
      <c r="AI478" s="35"/>
      <c r="AJ478" s="35"/>
      <c r="AK478" s="35"/>
    </row>
    <row r="479" spans="1:37">
      <c r="A479" s="32"/>
      <c r="B479" s="32"/>
      <c r="C479" s="32"/>
      <c r="D479" s="32"/>
      <c r="E479" s="32"/>
      <c r="F479" s="32"/>
      <c r="G479" s="32"/>
      <c r="H479" s="33"/>
      <c r="J479" s="33"/>
      <c r="K479" s="33"/>
      <c r="L479" s="33"/>
      <c r="M479" s="33"/>
      <c r="N479" s="33"/>
      <c r="O479" s="33"/>
      <c r="P479" s="33"/>
      <c r="Q479" s="33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3"/>
      <c r="AD479" s="35"/>
      <c r="AE479" s="35"/>
      <c r="AF479" s="35"/>
      <c r="AG479" s="35"/>
      <c r="AH479" s="35"/>
      <c r="AI479" s="35"/>
      <c r="AJ479" s="35"/>
      <c r="AK479" s="35"/>
    </row>
    <row r="480" spans="1:37">
      <c r="A480" s="32"/>
      <c r="B480" s="32"/>
      <c r="C480" s="32"/>
      <c r="D480" s="32"/>
      <c r="E480" s="32"/>
      <c r="F480" s="32"/>
      <c r="G480" s="32"/>
      <c r="H480" s="33"/>
      <c r="J480" s="33"/>
      <c r="K480" s="33"/>
      <c r="L480" s="33"/>
      <c r="M480" s="33"/>
      <c r="N480" s="33"/>
      <c r="O480" s="33"/>
      <c r="P480" s="33"/>
      <c r="Q480" s="33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3"/>
      <c r="AD480" s="35"/>
      <c r="AE480" s="35"/>
      <c r="AF480" s="35"/>
      <c r="AG480" s="35"/>
      <c r="AH480" s="35"/>
      <c r="AI480" s="35"/>
      <c r="AJ480" s="35"/>
      <c r="AK480" s="35"/>
    </row>
    <row r="481" spans="1:37">
      <c r="A481" s="32"/>
      <c r="B481" s="32"/>
      <c r="C481" s="32"/>
      <c r="D481" s="32"/>
      <c r="E481" s="32"/>
      <c r="F481" s="32"/>
      <c r="G481" s="32"/>
      <c r="H481" s="33"/>
      <c r="J481" s="33"/>
      <c r="K481" s="33"/>
      <c r="L481" s="33"/>
      <c r="M481" s="33"/>
      <c r="N481" s="33"/>
      <c r="O481" s="33"/>
      <c r="P481" s="33"/>
      <c r="Q481" s="33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3"/>
      <c r="AD481" s="35"/>
      <c r="AE481" s="35"/>
      <c r="AF481" s="35"/>
      <c r="AG481" s="35"/>
      <c r="AH481" s="35"/>
      <c r="AI481" s="35"/>
      <c r="AJ481" s="35"/>
      <c r="AK481" s="35"/>
    </row>
    <row r="482" spans="1:37">
      <c r="A482" s="32"/>
      <c r="B482" s="32"/>
      <c r="C482" s="32"/>
      <c r="D482" s="32"/>
      <c r="E482" s="32"/>
      <c r="F482" s="32"/>
      <c r="G482" s="32"/>
      <c r="H482" s="33"/>
      <c r="J482" s="33"/>
      <c r="K482" s="33"/>
      <c r="L482" s="33"/>
      <c r="M482" s="33"/>
      <c r="N482" s="33"/>
      <c r="O482" s="33"/>
      <c r="P482" s="33"/>
      <c r="Q482" s="33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3"/>
      <c r="AD482" s="35"/>
      <c r="AE482" s="35"/>
      <c r="AF482" s="35"/>
      <c r="AG482" s="35"/>
      <c r="AH482" s="35"/>
      <c r="AI482" s="35"/>
      <c r="AJ482" s="35"/>
      <c r="AK482" s="35"/>
    </row>
    <row r="1048240" spans="9:9">
      <c r="I1048240" s="36"/>
    </row>
    <row r="1048241" spans="9:9">
      <c r="I1048241" s="36"/>
    </row>
    <row r="1048242" spans="9:9">
      <c r="I1048242" s="36"/>
    </row>
    <row r="1048243" spans="9:9">
      <c r="I1048243" s="36"/>
    </row>
    <row r="1048244" spans="9:9">
      <c r="I1048244" s="36"/>
    </row>
    <row r="1048245" spans="9:9">
      <c r="I1048245" s="36"/>
    </row>
    <row r="1048247" spans="9:9">
      <c r="I1048247" s="36"/>
    </row>
    <row r="1048248" spans="9:9">
      <c r="I1048248" s="36"/>
    </row>
    <row r="1048249" spans="9:9">
      <c r="I1048249" s="36"/>
    </row>
    <row r="1048250" spans="9:9">
      <c r="I1048250" s="36"/>
    </row>
    <row r="1048251" spans="9:9">
      <c r="I1048251" s="36"/>
    </row>
    <row r="1048252" spans="9:9">
      <c r="I1048252" s="36"/>
    </row>
    <row r="1048253" spans="9:9">
      <c r="I1048253" s="36"/>
    </row>
    <row r="1048259" spans="9:9">
      <c r="I1048259" s="36"/>
    </row>
    <row r="1048260" spans="9:9">
      <c r="I1048260" s="36"/>
    </row>
    <row r="1048261" spans="9:9">
      <c r="I1048261" s="36"/>
    </row>
    <row r="1048262" spans="9:9">
      <c r="I1048262" s="36"/>
    </row>
    <row r="1048263" spans="9:9">
      <c r="I1048263" s="36"/>
    </row>
    <row r="1048270" spans="9:9">
      <c r="I1048270" s="36"/>
    </row>
    <row r="1048271" spans="9:9">
      <c r="I1048271" s="36"/>
    </row>
    <row r="1048272" spans="9:9">
      <c r="I1048272" s="36"/>
    </row>
    <row r="1048273" spans="9:9">
      <c r="I1048273" s="36"/>
    </row>
    <row r="1048274" spans="9:9">
      <c r="I1048274" s="36"/>
    </row>
    <row r="1048283" spans="9:9">
      <c r="I1048283" s="36"/>
    </row>
    <row r="1048284" spans="9:9">
      <c r="I1048284" s="36"/>
    </row>
    <row r="1048285" spans="9:9">
      <c r="I1048285" s="36"/>
    </row>
    <row r="1048286" spans="9:9">
      <c r="I1048286" s="36"/>
    </row>
    <row r="1048287" spans="9:9">
      <c r="I1048287" s="36"/>
    </row>
    <row r="1048288" spans="9:9">
      <c r="I1048288" s="36"/>
    </row>
    <row r="1048289" spans="9:9">
      <c r="I1048289" s="36"/>
    </row>
    <row r="1048290" spans="9:9">
      <c r="I1048290" s="36"/>
    </row>
    <row r="1048291" spans="9:9">
      <c r="I1048291" s="36"/>
    </row>
    <row r="1048299" spans="9:9">
      <c r="I1048299" s="36"/>
    </row>
    <row r="1048300" spans="9:9">
      <c r="I1048300" s="36"/>
    </row>
    <row r="1048301" spans="9:9">
      <c r="I1048301" s="36"/>
    </row>
    <row r="1048302" spans="9:9">
      <c r="I1048302" s="36"/>
    </row>
    <row r="1048305" spans="9:9">
      <c r="I1048305" s="36"/>
    </row>
    <row r="1048306" spans="9:9">
      <c r="I1048306" s="36"/>
    </row>
    <row r="1048307" spans="9:9">
      <c r="I1048307" s="36"/>
    </row>
    <row r="1048308" spans="9:9">
      <c r="I1048308" s="36"/>
    </row>
    <row r="1048309" spans="9:9">
      <c r="I1048309" s="36"/>
    </row>
    <row r="1048310" spans="9:9">
      <c r="I1048310" s="36"/>
    </row>
    <row r="1048311" spans="9:9">
      <c r="I1048311" s="36"/>
    </row>
    <row r="1048318" spans="9:9">
      <c r="I1048318" s="36"/>
    </row>
    <row r="1048319" spans="9:9">
      <c r="I1048319" s="36"/>
    </row>
    <row r="1048320" spans="9:9">
      <c r="I1048320" s="36"/>
    </row>
    <row r="1048321" spans="9:9">
      <c r="I1048321" s="36"/>
    </row>
    <row r="1048322" spans="9:9">
      <c r="I1048322" s="36"/>
    </row>
    <row r="1048330" spans="9:9">
      <c r="I1048330" s="36"/>
    </row>
    <row r="1048331" spans="9:9">
      <c r="I1048331" s="36"/>
    </row>
    <row r="1048332" spans="9:9">
      <c r="I1048332" s="36"/>
    </row>
    <row r="1048333" spans="9:9">
      <c r="I1048333" s="36"/>
    </row>
    <row r="1048334" spans="9:9">
      <c r="I1048334" s="36"/>
    </row>
    <row r="1048343" spans="9:9">
      <c r="I1048343" s="36"/>
    </row>
    <row r="1048344" spans="9:9">
      <c r="I1048344" s="36"/>
    </row>
    <row r="1048345" spans="9:9">
      <c r="I1048345" s="36"/>
    </row>
    <row r="1048346" spans="9:9">
      <c r="I1048346" s="36"/>
    </row>
    <row r="1048347" spans="9:9">
      <c r="I1048347" s="36"/>
    </row>
    <row r="1048355" spans="9:9">
      <c r="I1048355" s="36"/>
    </row>
    <row r="1048356" spans="9:9">
      <c r="I1048356" s="36"/>
    </row>
    <row r="1048357" spans="9:9">
      <c r="I1048357" s="36"/>
    </row>
    <row r="1048358" spans="9:9">
      <c r="I1048358" s="36"/>
    </row>
    <row r="1048359" spans="9:9">
      <c r="I1048359" s="36"/>
    </row>
    <row r="1048360" spans="9:9">
      <c r="I1048360" s="36"/>
    </row>
    <row r="1048361" spans="9:9">
      <c r="I1048361" s="36"/>
    </row>
    <row r="1048365" spans="9:9">
      <c r="I1048365" s="36"/>
    </row>
    <row r="1048366" spans="9:9">
      <c r="I1048366" s="36"/>
    </row>
    <row r="1048367" spans="9:9">
      <c r="I1048367" s="36"/>
    </row>
    <row r="1048368" spans="9:9">
      <c r="I1048368" s="36"/>
    </row>
    <row r="1048369" spans="9:9">
      <c r="I1048369" s="36"/>
    </row>
    <row r="1048371" spans="9:9">
      <c r="I1048371" s="36"/>
    </row>
    <row r="1048372" spans="9:9">
      <c r="I1048372" s="36"/>
    </row>
    <row r="1048373" spans="9:9">
      <c r="I1048373" s="36"/>
    </row>
    <row r="1048374" spans="9:9">
      <c r="I1048374" s="36"/>
    </row>
    <row r="1048375" spans="9:9">
      <c r="I1048375" s="36"/>
    </row>
    <row r="1048376" spans="9:9">
      <c r="I1048376" s="36"/>
    </row>
  </sheetData>
  <mergeCells count="2">
    <mergeCell ref="E2:AK2"/>
    <mergeCell ref="AD3:AI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141"/>
  <sheetViews>
    <sheetView topLeftCell="E2" workbookViewId="0">
      <selection activeCell="AD152" sqref="AD152"/>
    </sheetView>
  </sheetViews>
  <sheetFormatPr defaultColWidth="9.35546875" defaultRowHeight="11.35"/>
  <cols>
    <col min="1" max="1" width="5.85546875" style="37" hidden="1" customWidth="1"/>
    <col min="2" max="2" width="10.35546875" style="37" hidden="1" customWidth="1"/>
    <col min="3" max="3" width="11" style="37" hidden="1" customWidth="1"/>
    <col min="4" max="4" width="12.85546875" style="37" hidden="1" customWidth="1"/>
    <col min="5" max="5" width="27" style="37" customWidth="1"/>
    <col min="6" max="6" width="7.640625" style="37" hidden="1" customWidth="1"/>
    <col min="7" max="7" width="9.640625" style="37" bestFit="1" customWidth="1"/>
    <col min="8" max="8" width="15.85546875" style="38" hidden="1" customWidth="1"/>
    <col min="9" max="9" width="43.640625" style="38" hidden="1" customWidth="1"/>
    <col min="10" max="10" width="38" style="38" hidden="1" customWidth="1"/>
    <col min="11" max="11" width="6.640625" style="38" hidden="1" customWidth="1"/>
    <col min="12" max="12" width="6.5" style="38" hidden="1" customWidth="1"/>
    <col min="13" max="13" width="8.5" style="38" hidden="1" customWidth="1"/>
    <col min="14" max="14" width="7.140625" style="38" hidden="1" customWidth="1"/>
    <col min="15" max="15" width="9.640625" style="38" hidden="1" customWidth="1"/>
    <col min="16" max="16" width="11.85546875" style="38" hidden="1" customWidth="1"/>
    <col min="17" max="17" width="10.85546875" style="38" hidden="1" customWidth="1"/>
    <col min="18" max="18" width="13.640625" style="38" hidden="1" customWidth="1"/>
    <col min="19" max="19" width="10" style="38" hidden="1" customWidth="1"/>
    <col min="20" max="20" width="15.640625" style="38" hidden="1" customWidth="1"/>
    <col min="21" max="21" width="15" style="38" hidden="1" customWidth="1"/>
    <col min="22" max="22" width="13.5" style="38" hidden="1" customWidth="1"/>
    <col min="23" max="23" width="14.85546875" style="38" hidden="1" customWidth="1"/>
    <col min="24" max="25" width="14.5" style="38" hidden="1" customWidth="1"/>
    <col min="26" max="26" width="13.85546875" style="38" hidden="1" customWidth="1"/>
    <col min="27" max="27" width="14.85546875" style="38" hidden="1" customWidth="1"/>
    <col min="28" max="28" width="14.5" style="38" hidden="1" customWidth="1"/>
    <col min="29" max="29" width="3.140625" style="38" hidden="1" customWidth="1"/>
    <col min="30" max="32" width="12.5" style="38" customWidth="1"/>
    <col min="33" max="33" width="12.5" style="38" hidden="1" customWidth="1"/>
    <col min="34" max="35" width="12.5" style="38" customWidth="1"/>
    <col min="36" max="37" width="12.5" style="38" hidden="1" customWidth="1"/>
    <col min="38" max="16384" width="9.35546875" style="37"/>
  </cols>
  <sheetData>
    <row r="1" spans="1:37" hidden="1">
      <c r="I1" s="38">
        <v>1</v>
      </c>
      <c r="J1" s="38">
        <v>2</v>
      </c>
      <c r="K1" s="38">
        <v>3</v>
      </c>
      <c r="L1" s="38">
        <v>4</v>
      </c>
      <c r="M1" s="38">
        <v>5</v>
      </c>
      <c r="N1" s="38">
        <v>6</v>
      </c>
      <c r="O1" s="38">
        <v>7</v>
      </c>
      <c r="P1" s="38">
        <v>8</v>
      </c>
      <c r="Q1" s="38">
        <v>9</v>
      </c>
      <c r="R1" s="38">
        <v>10</v>
      </c>
      <c r="S1" s="38">
        <v>11</v>
      </c>
      <c r="T1" s="38">
        <v>12</v>
      </c>
      <c r="U1" s="38">
        <v>13</v>
      </c>
      <c r="V1" s="38">
        <v>14</v>
      </c>
      <c r="W1" s="38">
        <v>15</v>
      </c>
      <c r="X1" s="38">
        <v>16</v>
      </c>
      <c r="Y1" s="38">
        <v>17</v>
      </c>
      <c r="Z1" s="38">
        <v>18</v>
      </c>
      <c r="AA1" s="38">
        <v>19</v>
      </c>
      <c r="AB1" s="38">
        <v>20</v>
      </c>
      <c r="AC1" s="38">
        <v>21</v>
      </c>
      <c r="AD1" s="38">
        <v>22</v>
      </c>
      <c r="AE1" s="38">
        <v>23</v>
      </c>
      <c r="AF1" s="38">
        <v>24</v>
      </c>
      <c r="AG1" s="38">
        <v>25</v>
      </c>
      <c r="AH1" s="38">
        <v>26</v>
      </c>
      <c r="AI1" s="38">
        <v>27</v>
      </c>
      <c r="AJ1" s="38">
        <v>28</v>
      </c>
      <c r="AK1" s="38">
        <v>29</v>
      </c>
    </row>
    <row r="2" spans="1:37" ht="13.7">
      <c r="E2" s="51" t="s">
        <v>223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3"/>
    </row>
    <row r="3" spans="1:37" s="39" customFormat="1" ht="11.7">
      <c r="E3" s="40"/>
      <c r="F3" s="40"/>
      <c r="G3" s="40"/>
      <c r="H3" s="25"/>
      <c r="I3" s="25"/>
      <c r="J3" s="25"/>
      <c r="K3" s="25"/>
      <c r="L3" s="25"/>
      <c r="M3" s="25"/>
      <c r="N3" s="25"/>
      <c r="O3" s="25"/>
      <c r="P3" s="25"/>
      <c r="Q3" s="25"/>
      <c r="R3" s="25" t="s">
        <v>63</v>
      </c>
      <c r="S3" s="25" t="s">
        <v>64</v>
      </c>
      <c r="T3" s="25" t="s">
        <v>65</v>
      </c>
      <c r="U3" s="25" t="s">
        <v>66</v>
      </c>
      <c r="V3" s="25" t="s">
        <v>66</v>
      </c>
      <c r="W3" s="25" t="s">
        <v>66</v>
      </c>
      <c r="X3" s="25" t="s">
        <v>66</v>
      </c>
      <c r="Y3" s="25" t="s">
        <v>66</v>
      </c>
      <c r="Z3" s="25" t="s">
        <v>66</v>
      </c>
      <c r="AA3" s="25" t="s">
        <v>66</v>
      </c>
      <c r="AB3" s="25" t="s">
        <v>66</v>
      </c>
      <c r="AC3" s="41"/>
      <c r="AD3" s="54" t="s">
        <v>67</v>
      </c>
      <c r="AE3" s="55"/>
      <c r="AF3" s="55"/>
      <c r="AG3" s="55"/>
      <c r="AH3" s="55"/>
      <c r="AI3" s="56"/>
      <c r="AJ3" s="40"/>
      <c r="AK3" s="40"/>
    </row>
    <row r="4" spans="1:37" ht="11.7">
      <c r="A4" s="37" t="s">
        <v>0</v>
      </c>
      <c r="B4" s="37" t="s">
        <v>1</v>
      </c>
      <c r="C4" s="37" t="s">
        <v>2</v>
      </c>
      <c r="D4" s="37" t="s">
        <v>3</v>
      </c>
      <c r="E4" s="42" t="s">
        <v>4</v>
      </c>
      <c r="F4" s="42" t="s">
        <v>5</v>
      </c>
      <c r="G4" s="42" t="s">
        <v>6</v>
      </c>
      <c r="H4" s="43" t="s">
        <v>61</v>
      </c>
      <c r="I4" s="43" t="s">
        <v>62</v>
      </c>
      <c r="J4" s="43" t="s">
        <v>7</v>
      </c>
      <c r="K4" s="43" t="s">
        <v>8</v>
      </c>
      <c r="L4" s="43" t="s">
        <v>9</v>
      </c>
      <c r="M4" s="43" t="s">
        <v>10</v>
      </c>
      <c r="N4" s="43" t="s">
        <v>11</v>
      </c>
      <c r="O4" s="43" t="s">
        <v>12</v>
      </c>
      <c r="P4" s="43" t="s">
        <v>13</v>
      </c>
      <c r="Q4" s="43" t="s">
        <v>14</v>
      </c>
      <c r="R4" s="43" t="s">
        <v>15</v>
      </c>
      <c r="S4" s="43" t="s">
        <v>16</v>
      </c>
      <c r="T4" s="43" t="s">
        <v>17</v>
      </c>
      <c r="U4" s="43" t="s">
        <v>18</v>
      </c>
      <c r="V4" s="43" t="s">
        <v>19</v>
      </c>
      <c r="W4" s="43" t="s">
        <v>20</v>
      </c>
      <c r="X4" s="43" t="s">
        <v>21</v>
      </c>
      <c r="Y4" s="43" t="s">
        <v>22</v>
      </c>
      <c r="Z4" s="43" t="s">
        <v>23</v>
      </c>
      <c r="AA4" s="43" t="s">
        <v>24</v>
      </c>
      <c r="AB4" s="43" t="s">
        <v>25</v>
      </c>
      <c r="AC4" s="43"/>
      <c r="AD4" s="26" t="s">
        <v>227</v>
      </c>
      <c r="AE4" s="26" t="s">
        <v>228</v>
      </c>
      <c r="AF4" s="26" t="s">
        <v>232</v>
      </c>
      <c r="AG4" s="26" t="s">
        <v>229</v>
      </c>
      <c r="AH4" s="26" t="s">
        <v>230</v>
      </c>
      <c r="AI4" s="26" t="s">
        <v>231</v>
      </c>
      <c r="AJ4" s="42" t="s">
        <v>233</v>
      </c>
      <c r="AK4" s="42" t="s">
        <v>234</v>
      </c>
    </row>
    <row r="5" spans="1:37" hidden="1">
      <c r="A5" s="37">
        <v>2015</v>
      </c>
      <c r="B5" s="37" t="s">
        <v>26</v>
      </c>
      <c r="C5" s="37" t="s">
        <v>27</v>
      </c>
      <c r="D5" s="37">
        <v>2270002003</v>
      </c>
      <c r="E5" s="44" t="s">
        <v>28</v>
      </c>
      <c r="F5" s="44" t="s">
        <v>29</v>
      </c>
      <c r="G5" s="44">
        <v>25</v>
      </c>
      <c r="H5" s="45" t="s">
        <v>81</v>
      </c>
      <c r="I5" s="45" t="s">
        <v>221</v>
      </c>
      <c r="J5" s="45" t="s">
        <v>30</v>
      </c>
      <c r="K5" s="45" t="s">
        <v>31</v>
      </c>
      <c r="L5" s="45" t="s">
        <v>32</v>
      </c>
      <c r="M5" s="45" t="s">
        <v>33</v>
      </c>
      <c r="N5" s="45" t="s">
        <v>34</v>
      </c>
      <c r="O5" s="45" t="s">
        <v>35</v>
      </c>
      <c r="P5" s="45" t="s">
        <v>35</v>
      </c>
      <c r="Q5" s="45" t="s">
        <v>35</v>
      </c>
      <c r="R5" s="46">
        <v>8.9433830000000006E-2</v>
      </c>
      <c r="S5" s="46">
        <v>0.2013392</v>
      </c>
      <c r="T5" s="46">
        <v>0.17099619999999999</v>
      </c>
      <c r="U5" s="46">
        <v>2.3503889999999999E-6</v>
      </c>
      <c r="V5" s="46">
        <v>7.8451500000000006E-6</v>
      </c>
      <c r="W5" s="46">
        <v>1.466453E-5</v>
      </c>
      <c r="X5" s="46">
        <v>1.8767790000000001E-3</v>
      </c>
      <c r="Y5" s="46">
        <v>2.3812759999999999E-8</v>
      </c>
      <c r="Z5" s="46">
        <v>6.5888409999999998E-7</v>
      </c>
      <c r="AA5" s="46">
        <v>0</v>
      </c>
      <c r="AB5" s="46">
        <v>2.120719E-7</v>
      </c>
      <c r="AC5" s="45"/>
      <c r="AD5" s="47">
        <f t="shared" ref="AD5:AD6" si="0">U5/$S5*2000*453.6/$G5</f>
        <v>0.42361803380563745</v>
      </c>
      <c r="AE5" s="47">
        <f t="shared" ref="AE5:AE6" si="1">V5/$S5*2000*453.6/$G5</f>
        <v>1.4139561655157069</v>
      </c>
      <c r="AF5" s="47">
        <f t="shared" ref="AF5:AF6" si="2">W5/$S5*2000*453.6/$G5</f>
        <v>2.6430345637610562</v>
      </c>
      <c r="AG5" s="47">
        <f t="shared" ref="AG5:AG6" si="3">X5/$S5*2000*453.6/$G5</f>
        <v>338.25780748110657</v>
      </c>
      <c r="AH5" s="47">
        <f t="shared" ref="AH5:AH6" si="4">Y5/$S5*2000*453.6/$G5</f>
        <v>4.2918489538053203E-3</v>
      </c>
      <c r="AI5" s="47">
        <f t="shared" ref="AI5:AI6" si="5">Z5/$S5*2000*453.6/$G5</f>
        <v>0.11875276260559295</v>
      </c>
      <c r="AJ5" s="47">
        <f t="shared" ref="AJ5:AJ6" si="6">AA5/$S5*2000*453.6/$G5</f>
        <v>0</v>
      </c>
      <c r="AK5" s="47">
        <f t="shared" ref="AK5:AK6" si="7">AB5/$S5*2000*453.6/$G5</f>
        <v>3.82223884231188E-2</v>
      </c>
    </row>
    <row r="6" spans="1:37" hidden="1">
      <c r="A6" s="37">
        <v>2015</v>
      </c>
      <c r="B6" s="37" t="s">
        <v>26</v>
      </c>
      <c r="C6" s="37" t="s">
        <v>27</v>
      </c>
      <c r="D6" s="37">
        <v>2270002003</v>
      </c>
      <c r="E6" s="44" t="s">
        <v>28</v>
      </c>
      <c r="F6" s="44" t="s">
        <v>29</v>
      </c>
      <c r="G6" s="44">
        <v>50</v>
      </c>
      <c r="H6" s="45" t="s">
        <v>75</v>
      </c>
      <c r="I6" s="45" t="s">
        <v>220</v>
      </c>
      <c r="J6" s="45" t="s">
        <v>30</v>
      </c>
      <c r="K6" s="45" t="s">
        <v>31</v>
      </c>
      <c r="L6" s="45" t="s">
        <v>32</v>
      </c>
      <c r="M6" s="45" t="s">
        <v>33</v>
      </c>
      <c r="N6" s="45" t="s">
        <v>34</v>
      </c>
      <c r="O6" s="45" t="s">
        <v>35</v>
      </c>
      <c r="P6" s="45" t="s">
        <v>35</v>
      </c>
      <c r="Q6" s="45" t="s">
        <v>35</v>
      </c>
      <c r="R6" s="46">
        <v>5.1990879999999997</v>
      </c>
      <c r="S6" s="46">
        <v>11.86365</v>
      </c>
      <c r="T6" s="46">
        <v>15.494149999999999</v>
      </c>
      <c r="U6" s="46">
        <v>7.1503199999999999E-4</v>
      </c>
      <c r="V6" s="46">
        <v>2.0328490000000002E-3</v>
      </c>
      <c r="W6" s="46">
        <v>1.646752E-3</v>
      </c>
      <c r="X6" s="46">
        <v>0.16588020000000001</v>
      </c>
      <c r="Y6" s="46">
        <v>2.144417E-6</v>
      </c>
      <c r="Z6" s="46">
        <v>1.6136859999999999E-4</v>
      </c>
      <c r="AA6" s="46">
        <v>0</v>
      </c>
      <c r="AB6" s="46">
        <v>6.4516210000000005E-5</v>
      </c>
      <c r="AC6" s="45"/>
      <c r="AD6" s="47">
        <f t="shared" si="0"/>
        <v>1.0935538900759885</v>
      </c>
      <c r="AE6" s="47">
        <f t="shared" si="1"/>
        <v>3.1089936280992787</v>
      </c>
      <c r="AF6" s="47">
        <f t="shared" si="2"/>
        <v>2.5185055432350079</v>
      </c>
      <c r="AG6" s="47">
        <f t="shared" si="3"/>
        <v>253.69345427419049</v>
      </c>
      <c r="AH6" s="47">
        <f t="shared" si="4"/>
        <v>3.279623222869859E-3</v>
      </c>
      <c r="AI6" s="47">
        <f t="shared" si="5"/>
        <v>0.24679351450860401</v>
      </c>
      <c r="AJ6" s="47">
        <f t="shared" si="6"/>
        <v>0</v>
      </c>
      <c r="AK6" s="47">
        <f t="shared" si="7"/>
        <v>9.8669643342478922E-2</v>
      </c>
    </row>
    <row r="7" spans="1:37">
      <c r="A7" s="37">
        <v>2015</v>
      </c>
      <c r="B7" s="37" t="s">
        <v>26</v>
      </c>
      <c r="C7" s="37" t="s">
        <v>27</v>
      </c>
      <c r="D7" s="37">
        <v>2270002003</v>
      </c>
      <c r="E7" s="44" t="s">
        <v>28</v>
      </c>
      <c r="F7" s="44" t="s">
        <v>29</v>
      </c>
      <c r="G7" s="44">
        <v>120</v>
      </c>
      <c r="H7" s="45" t="s">
        <v>73</v>
      </c>
      <c r="I7" s="45" t="s">
        <v>219</v>
      </c>
      <c r="J7" s="45" t="s">
        <v>30</v>
      </c>
      <c r="K7" s="45" t="s">
        <v>31</v>
      </c>
      <c r="L7" s="45" t="s">
        <v>32</v>
      </c>
      <c r="M7" s="45" t="s">
        <v>33</v>
      </c>
      <c r="N7" s="45" t="s">
        <v>34</v>
      </c>
      <c r="O7" s="45" t="s">
        <v>35</v>
      </c>
      <c r="P7" s="45" t="s">
        <v>35</v>
      </c>
      <c r="Q7" s="45" t="s">
        <v>35</v>
      </c>
      <c r="R7" s="46">
        <v>6.1292</v>
      </c>
      <c r="S7" s="46">
        <v>13.986050000000001</v>
      </c>
      <c r="T7" s="46">
        <v>44.353960000000001</v>
      </c>
      <c r="U7" s="46">
        <v>8.6978439999999999E-4</v>
      </c>
      <c r="V7" s="46">
        <v>3.4753449999999999E-3</v>
      </c>
      <c r="W7" s="46">
        <v>5.2401319999999998E-3</v>
      </c>
      <c r="X7" s="46">
        <v>0.4834579</v>
      </c>
      <c r="Y7" s="46">
        <v>5.6712099999999999E-6</v>
      </c>
      <c r="Z7" s="46">
        <v>4.4868220000000001E-4</v>
      </c>
      <c r="AA7" s="46">
        <v>0</v>
      </c>
      <c r="AB7" s="46">
        <v>7.8479249999999996E-5</v>
      </c>
      <c r="AC7" s="45"/>
      <c r="AD7" s="47">
        <f>U7/$S7*2000*453.6/$G7</f>
        <v>0.47015204893447399</v>
      </c>
      <c r="AE7" s="47">
        <f t="shared" ref="AE7:AE70" si="8">V7/$S7*2000*453.6/$G7</f>
        <v>1.8785581490127663</v>
      </c>
      <c r="AF7" s="47">
        <f t="shared" ref="AF7:AF70" si="9">W7/$S7*2000*453.6/$G7</f>
        <v>2.8324936576088313</v>
      </c>
      <c r="AG7" s="47">
        <f t="shared" ref="AG7:AG70" si="10">X7/$S7*2000*453.6/$G7</f>
        <v>261.32766034727462</v>
      </c>
      <c r="AH7" s="47">
        <f t="shared" ref="AH7:AH70" si="11">Y7/$S7*2000*453.6/$G7</f>
        <v>3.0655079597170037E-3</v>
      </c>
      <c r="AI7" s="47">
        <f t="shared" ref="AI7:AI70" si="12">Z7/$S7*2000*453.6/$G7</f>
        <v>0.24253005187311646</v>
      </c>
      <c r="AJ7" s="47">
        <f t="shared" ref="AJ7:AJ70" si="13">AA7/$S7*2000*453.6/$G7</f>
        <v>0</v>
      </c>
      <c r="AK7" s="47">
        <f t="shared" ref="AK7:AK70" si="14">AB7/$S7*2000*453.6/$G7</f>
        <v>4.2421064560758753E-2</v>
      </c>
    </row>
    <row r="8" spans="1:37" hidden="1">
      <c r="A8" s="37">
        <v>2015</v>
      </c>
      <c r="B8" s="37" t="s">
        <v>26</v>
      </c>
      <c r="C8" s="37" t="s">
        <v>27</v>
      </c>
      <c r="D8" s="37">
        <v>2270002003</v>
      </c>
      <c r="E8" s="44" t="s">
        <v>28</v>
      </c>
      <c r="F8" s="44" t="s">
        <v>29</v>
      </c>
      <c r="G8" s="44">
        <v>175</v>
      </c>
      <c r="H8" s="45" t="s">
        <v>71</v>
      </c>
      <c r="I8" s="45" t="s">
        <v>218</v>
      </c>
      <c r="J8" s="45" t="s">
        <v>30</v>
      </c>
      <c r="K8" s="45" t="s">
        <v>31</v>
      </c>
      <c r="L8" s="45" t="s">
        <v>32</v>
      </c>
      <c r="M8" s="45" t="s">
        <v>33</v>
      </c>
      <c r="N8" s="45" t="s">
        <v>34</v>
      </c>
      <c r="O8" s="45" t="s">
        <v>35</v>
      </c>
      <c r="P8" s="45" t="s">
        <v>35</v>
      </c>
      <c r="Q8" s="45" t="s">
        <v>35</v>
      </c>
      <c r="R8" s="46">
        <v>3.809882</v>
      </c>
      <c r="S8" s="46">
        <v>8.6936640000000001</v>
      </c>
      <c r="T8" s="46">
        <v>50.907870000000003</v>
      </c>
      <c r="U8" s="46">
        <v>7.035527E-4</v>
      </c>
      <c r="V8" s="46">
        <v>3.3482619999999999E-3</v>
      </c>
      <c r="W8" s="46">
        <v>5.3050199999999997E-3</v>
      </c>
      <c r="X8" s="46">
        <v>0.55713500000000005</v>
      </c>
      <c r="Y8" s="46">
        <v>6.2687230000000002E-6</v>
      </c>
      <c r="Z8" s="46">
        <v>2.9458570000000001E-4</v>
      </c>
      <c r="AA8" s="46">
        <v>0</v>
      </c>
      <c r="AB8" s="46">
        <v>6.3480429999999998E-5</v>
      </c>
      <c r="AC8" s="45"/>
      <c r="AD8" s="47">
        <f t="shared" ref="AD8:AD71" si="15">U8/$S8*2000*453.6/$G8</f>
        <v>0.41952589803332641</v>
      </c>
      <c r="AE8" s="47">
        <f t="shared" si="8"/>
        <v>1.9965563665676522</v>
      </c>
      <c r="AF8" s="47">
        <f t="shared" si="9"/>
        <v>3.163363994743758</v>
      </c>
      <c r="AG8" s="47">
        <f t="shared" si="10"/>
        <v>332.217559822878</v>
      </c>
      <c r="AH8" s="47">
        <f t="shared" si="11"/>
        <v>3.7380165637871444E-3</v>
      </c>
      <c r="AI8" s="47">
        <f t="shared" si="12"/>
        <v>0.17566037389988851</v>
      </c>
      <c r="AJ8" s="47">
        <f t="shared" si="13"/>
        <v>0</v>
      </c>
      <c r="AK8" s="47">
        <f t="shared" si="14"/>
        <v>3.7853147892534147E-2</v>
      </c>
    </row>
    <row r="9" spans="1:37" hidden="1">
      <c r="A9" s="37">
        <v>2015</v>
      </c>
      <c r="B9" s="37" t="s">
        <v>26</v>
      </c>
      <c r="C9" s="37" t="s">
        <v>27</v>
      </c>
      <c r="D9" s="37">
        <v>2270002003</v>
      </c>
      <c r="E9" s="44" t="s">
        <v>28</v>
      </c>
      <c r="F9" s="44" t="s">
        <v>29</v>
      </c>
      <c r="G9" s="44">
        <v>250</v>
      </c>
      <c r="H9" s="45" t="s">
        <v>87</v>
      </c>
      <c r="I9" s="45" t="s">
        <v>217</v>
      </c>
      <c r="J9" s="45" t="s">
        <v>30</v>
      </c>
      <c r="K9" s="45" t="s">
        <v>31</v>
      </c>
      <c r="L9" s="45" t="s">
        <v>36</v>
      </c>
      <c r="M9" s="45" t="s">
        <v>33</v>
      </c>
      <c r="N9" s="45" t="s">
        <v>34</v>
      </c>
      <c r="O9" s="45" t="s">
        <v>35</v>
      </c>
      <c r="P9" s="45" t="s">
        <v>35</v>
      </c>
      <c r="Q9" s="45" t="s">
        <v>35</v>
      </c>
      <c r="R9" s="46">
        <v>0.45909369999999999</v>
      </c>
      <c r="S9" s="46">
        <v>1.047593</v>
      </c>
      <c r="T9" s="46">
        <v>9.2375720000000001</v>
      </c>
      <c r="U9" s="46">
        <v>9.7255220000000005E-5</v>
      </c>
      <c r="V9" s="46">
        <v>2.9128580000000002E-4</v>
      </c>
      <c r="W9" s="46">
        <v>8.8061689999999995E-4</v>
      </c>
      <c r="X9" s="46">
        <v>0.10172</v>
      </c>
      <c r="Y9" s="46">
        <v>1.144524E-6</v>
      </c>
      <c r="Z9" s="46">
        <v>3.3473309999999997E-5</v>
      </c>
      <c r="AA9" s="46">
        <v>0</v>
      </c>
      <c r="AB9" s="46">
        <v>8.775181E-6</v>
      </c>
      <c r="AC9" s="45"/>
      <c r="AD9" s="47">
        <f t="shared" si="15"/>
        <v>0.33688631208494135</v>
      </c>
      <c r="AE9" s="47">
        <f t="shared" si="8"/>
        <v>1.0089967296841429</v>
      </c>
      <c r="AF9" s="47">
        <f t="shared" si="9"/>
        <v>3.0504046960222144</v>
      </c>
      <c r="AG9" s="47">
        <f t="shared" si="10"/>
        <v>352.35204511675818</v>
      </c>
      <c r="AH9" s="47">
        <f t="shared" si="11"/>
        <v>3.9645632332403905E-3</v>
      </c>
      <c r="AI9" s="47">
        <f t="shared" si="12"/>
        <v>0.11594955992260354</v>
      </c>
      <c r="AJ9" s="47">
        <f t="shared" si="13"/>
        <v>0</v>
      </c>
      <c r="AK9" s="47">
        <f t="shared" si="14"/>
        <v>3.0396706366690118E-2</v>
      </c>
    </row>
    <row r="10" spans="1:37" hidden="1">
      <c r="A10" s="37">
        <v>2015</v>
      </c>
      <c r="B10" s="37" t="s">
        <v>26</v>
      </c>
      <c r="C10" s="37" t="s">
        <v>27</v>
      </c>
      <c r="D10" s="37">
        <v>2270002003</v>
      </c>
      <c r="E10" s="44" t="s">
        <v>28</v>
      </c>
      <c r="F10" s="44" t="s">
        <v>29</v>
      </c>
      <c r="G10" s="44">
        <v>500</v>
      </c>
      <c r="H10" s="45" t="s">
        <v>98</v>
      </c>
      <c r="I10" s="45" t="s">
        <v>216</v>
      </c>
      <c r="J10" s="45" t="s">
        <v>30</v>
      </c>
      <c r="K10" s="45" t="s">
        <v>31</v>
      </c>
      <c r="L10" s="45" t="s">
        <v>36</v>
      </c>
      <c r="M10" s="45" t="s">
        <v>33</v>
      </c>
      <c r="N10" s="45" t="s">
        <v>34</v>
      </c>
      <c r="O10" s="45" t="s">
        <v>35</v>
      </c>
      <c r="P10" s="45" t="s">
        <v>35</v>
      </c>
      <c r="Q10" s="45" t="s">
        <v>35</v>
      </c>
      <c r="R10" s="46">
        <v>0.4710182</v>
      </c>
      <c r="S10" s="46">
        <v>1.0748040000000001</v>
      </c>
      <c r="T10" s="46">
        <v>11.38007</v>
      </c>
      <c r="U10" s="46">
        <v>1.104538E-4</v>
      </c>
      <c r="V10" s="46">
        <v>4.3325630000000002E-4</v>
      </c>
      <c r="W10" s="46">
        <v>9.7328340000000005E-4</v>
      </c>
      <c r="X10" s="46">
        <v>0.1252345</v>
      </c>
      <c r="Y10" s="46">
        <v>1.2292170000000001E-6</v>
      </c>
      <c r="Z10" s="46">
        <v>3.7338400000000002E-5</v>
      </c>
      <c r="AA10" s="46">
        <v>0</v>
      </c>
      <c r="AB10" s="46">
        <v>9.9660659999999997E-6</v>
      </c>
      <c r="AC10" s="45"/>
      <c r="AD10" s="47">
        <f t="shared" si="15"/>
        <v>0.18645946118548123</v>
      </c>
      <c r="AE10" s="47">
        <f t="shared" si="8"/>
        <v>0.73138937957060079</v>
      </c>
      <c r="AF10" s="47">
        <f t="shared" si="9"/>
        <v>1.6430208679535989</v>
      </c>
      <c r="AG10" s="47">
        <f t="shared" si="10"/>
        <v>211.41108220661627</v>
      </c>
      <c r="AH10" s="47">
        <f t="shared" si="11"/>
        <v>2.0750679424341553E-3</v>
      </c>
      <c r="AI10" s="47">
        <f t="shared" si="12"/>
        <v>6.3031764824098169E-2</v>
      </c>
      <c r="AJ10" s="47">
        <f t="shared" si="13"/>
        <v>0</v>
      </c>
      <c r="AK10" s="47">
        <f t="shared" si="14"/>
        <v>1.6823932689495013E-2</v>
      </c>
    </row>
    <row r="11" spans="1:37">
      <c r="A11" s="37">
        <v>2015</v>
      </c>
      <c r="B11" s="37" t="s">
        <v>26</v>
      </c>
      <c r="C11" s="37" t="s">
        <v>27</v>
      </c>
      <c r="D11" s="37">
        <v>2270002009</v>
      </c>
      <c r="E11" s="44" t="s">
        <v>37</v>
      </c>
      <c r="F11" s="44" t="s">
        <v>29</v>
      </c>
      <c r="G11" s="44">
        <v>15</v>
      </c>
      <c r="H11" s="45" t="s">
        <v>79</v>
      </c>
      <c r="I11" s="45" t="s">
        <v>215</v>
      </c>
      <c r="J11" s="45" t="s">
        <v>30</v>
      </c>
      <c r="K11" s="45" t="s">
        <v>31</v>
      </c>
      <c r="L11" s="45" t="s">
        <v>32</v>
      </c>
      <c r="M11" s="45" t="s">
        <v>33</v>
      </c>
      <c r="N11" s="45" t="s">
        <v>34</v>
      </c>
      <c r="O11" s="45" t="s">
        <v>35</v>
      </c>
      <c r="P11" s="45" t="s">
        <v>35</v>
      </c>
      <c r="Q11" s="45" t="s">
        <v>35</v>
      </c>
      <c r="R11" s="46">
        <v>1.9198459999999999</v>
      </c>
      <c r="S11" s="46">
        <v>3.1586460000000001</v>
      </c>
      <c r="T11" s="46">
        <v>0.62180420000000003</v>
      </c>
      <c r="U11" s="46">
        <v>7.9234419999999993E-6</v>
      </c>
      <c r="V11" s="46">
        <v>4.1561679999999997E-5</v>
      </c>
      <c r="W11" s="46">
        <v>4.9619610000000002E-5</v>
      </c>
      <c r="X11" s="46">
        <v>6.8067730000000003E-3</v>
      </c>
      <c r="Y11" s="46">
        <v>1.0591940000000001E-7</v>
      </c>
      <c r="Z11" s="46">
        <v>1.932213E-6</v>
      </c>
      <c r="AA11" s="46">
        <v>0</v>
      </c>
      <c r="AB11" s="46">
        <v>7.1491939999999999E-7</v>
      </c>
      <c r="AC11" s="45"/>
      <c r="AD11" s="47">
        <f t="shared" si="15"/>
        <v>0.15171366850226331</v>
      </c>
      <c r="AE11" s="47">
        <f t="shared" si="8"/>
        <v>0.79579997454605544</v>
      </c>
      <c r="AF11" s="47">
        <f t="shared" si="9"/>
        <v>0.9500887446076578</v>
      </c>
      <c r="AG11" s="47">
        <f t="shared" si="10"/>
        <v>130.33231043934649</v>
      </c>
      <c r="AH11" s="47">
        <f t="shared" si="11"/>
        <v>2.0280858671721997E-3</v>
      </c>
      <c r="AI11" s="47">
        <f t="shared" si="12"/>
        <v>3.6996941803544937E-2</v>
      </c>
      <c r="AJ11" s="47">
        <f t="shared" si="13"/>
        <v>0</v>
      </c>
      <c r="AK11" s="47">
        <f t="shared" si="14"/>
        <v>1.3688879764304072E-2</v>
      </c>
    </row>
    <row r="12" spans="1:37" hidden="1">
      <c r="A12" s="37">
        <v>2015</v>
      </c>
      <c r="B12" s="37" t="s">
        <v>26</v>
      </c>
      <c r="C12" s="37" t="s">
        <v>27</v>
      </c>
      <c r="D12" s="37">
        <v>2270002015</v>
      </c>
      <c r="E12" s="44" t="s">
        <v>38</v>
      </c>
      <c r="F12" s="44" t="s">
        <v>29</v>
      </c>
      <c r="G12" s="44">
        <v>15</v>
      </c>
      <c r="H12" s="45" t="s">
        <v>79</v>
      </c>
      <c r="I12" s="45" t="s">
        <v>214</v>
      </c>
      <c r="J12" s="45" t="s">
        <v>30</v>
      </c>
      <c r="K12" s="45" t="s">
        <v>31</v>
      </c>
      <c r="L12" s="45" t="s">
        <v>32</v>
      </c>
      <c r="M12" s="45" t="s">
        <v>33</v>
      </c>
      <c r="N12" s="45" t="s">
        <v>34</v>
      </c>
      <c r="O12" s="45" t="s">
        <v>35</v>
      </c>
      <c r="P12" s="45" t="s">
        <v>35</v>
      </c>
      <c r="Q12" s="45" t="s">
        <v>35</v>
      </c>
      <c r="R12" s="46">
        <v>3.6071650000000002</v>
      </c>
      <c r="S12" s="46">
        <v>6.8743869999999996</v>
      </c>
      <c r="T12" s="46">
        <v>1.9827079999999999</v>
      </c>
      <c r="U12" s="46">
        <v>2.5264980000000001E-5</v>
      </c>
      <c r="V12" s="46">
        <v>1.3252509999999999E-4</v>
      </c>
      <c r="W12" s="46">
        <v>1.5821889999999999E-4</v>
      </c>
      <c r="X12" s="46">
        <v>2.1704330000000001E-2</v>
      </c>
      <c r="Y12" s="46">
        <v>3.3773850000000002E-7</v>
      </c>
      <c r="Z12" s="46">
        <v>6.1789009999999996E-6</v>
      </c>
      <c r="AA12" s="46">
        <v>0</v>
      </c>
      <c r="AB12" s="46">
        <v>2.2796190000000001E-6</v>
      </c>
      <c r="AC12" s="45"/>
      <c r="AD12" s="47">
        <f t="shared" si="15"/>
        <v>0.22227814500405643</v>
      </c>
      <c r="AE12" s="47">
        <f t="shared" si="8"/>
        <v>1.1659393118251853</v>
      </c>
      <c r="AF12" s="47">
        <f t="shared" si="9"/>
        <v>1.3919901617409669</v>
      </c>
      <c r="AG12" s="47">
        <f t="shared" si="10"/>
        <v>190.95199010471774</v>
      </c>
      <c r="AH12" s="47">
        <f t="shared" si="11"/>
        <v>2.971381227155236E-3</v>
      </c>
      <c r="AI12" s="47">
        <f t="shared" si="12"/>
        <v>5.4361200857618294E-2</v>
      </c>
      <c r="AJ12" s="47">
        <f t="shared" si="13"/>
        <v>0</v>
      </c>
      <c r="AK12" s="47">
        <f t="shared" si="14"/>
        <v>2.0055803829490546E-2</v>
      </c>
    </row>
    <row r="13" spans="1:37" hidden="1">
      <c r="A13" s="37">
        <v>2015</v>
      </c>
      <c r="B13" s="37" t="s">
        <v>26</v>
      </c>
      <c r="C13" s="37" t="s">
        <v>27</v>
      </c>
      <c r="D13" s="37">
        <v>2270002015</v>
      </c>
      <c r="E13" s="44" t="s">
        <v>38</v>
      </c>
      <c r="F13" s="44" t="s">
        <v>29</v>
      </c>
      <c r="G13" s="44">
        <v>25</v>
      </c>
      <c r="H13" s="45" t="s">
        <v>77</v>
      </c>
      <c r="I13" s="45" t="s">
        <v>213</v>
      </c>
      <c r="J13" s="45" t="s">
        <v>30</v>
      </c>
      <c r="K13" s="45" t="s">
        <v>31</v>
      </c>
      <c r="L13" s="45" t="s">
        <v>32</v>
      </c>
      <c r="M13" s="45" t="s">
        <v>33</v>
      </c>
      <c r="N13" s="45" t="s">
        <v>34</v>
      </c>
      <c r="O13" s="45" t="s">
        <v>35</v>
      </c>
      <c r="P13" s="45" t="s">
        <v>35</v>
      </c>
      <c r="Q13" s="45" t="s">
        <v>35</v>
      </c>
      <c r="R13" s="46">
        <v>1.508451</v>
      </c>
      <c r="S13" s="46">
        <v>2.8747440000000002</v>
      </c>
      <c r="T13" s="46">
        <v>1.7453069999999999</v>
      </c>
      <c r="U13" s="46">
        <v>2.3121169999999999E-5</v>
      </c>
      <c r="V13" s="46">
        <v>7.8897050000000004E-5</v>
      </c>
      <c r="W13" s="46">
        <v>1.461476E-4</v>
      </c>
      <c r="X13" s="46">
        <v>1.9161190000000002E-2</v>
      </c>
      <c r="Y13" s="46">
        <v>2.4311919999999998E-7</v>
      </c>
      <c r="Z13" s="46">
        <v>5.6026539999999997E-6</v>
      </c>
      <c r="AA13" s="46">
        <v>0</v>
      </c>
      <c r="AB13" s="46">
        <v>2.0861849999999998E-6</v>
      </c>
      <c r="AC13" s="45"/>
      <c r="AD13" s="47">
        <f t="shared" si="15"/>
        <v>0.29185938537831546</v>
      </c>
      <c r="AE13" s="47">
        <f t="shared" si="8"/>
        <v>0.99592038470208133</v>
      </c>
      <c r="AF13" s="47">
        <f t="shared" si="9"/>
        <v>1.8448265684874898</v>
      </c>
      <c r="AG13" s="47">
        <f t="shared" si="10"/>
        <v>241.87241115034939</v>
      </c>
      <c r="AH13" s="47">
        <f t="shared" si="11"/>
        <v>3.0689026673679466E-3</v>
      </c>
      <c r="AI13" s="47">
        <f t="shared" si="12"/>
        <v>7.0722508978886461E-2</v>
      </c>
      <c r="AJ13" s="47">
        <f t="shared" si="13"/>
        <v>0</v>
      </c>
      <c r="AK13" s="47">
        <f t="shared" si="14"/>
        <v>2.6333990532722215E-2</v>
      </c>
    </row>
    <row r="14" spans="1:37" hidden="1">
      <c r="A14" s="37">
        <v>2015</v>
      </c>
      <c r="B14" s="37" t="s">
        <v>26</v>
      </c>
      <c r="C14" s="37" t="s">
        <v>27</v>
      </c>
      <c r="D14" s="37">
        <v>2270002015</v>
      </c>
      <c r="E14" s="44" t="s">
        <v>38</v>
      </c>
      <c r="F14" s="44" t="s">
        <v>29</v>
      </c>
      <c r="G14" s="44">
        <v>50</v>
      </c>
      <c r="H14" s="45" t="s">
        <v>75</v>
      </c>
      <c r="I14" s="45" t="s">
        <v>212</v>
      </c>
      <c r="J14" s="45" t="s">
        <v>30</v>
      </c>
      <c r="K14" s="45" t="s">
        <v>31</v>
      </c>
      <c r="L14" s="45" t="s">
        <v>32</v>
      </c>
      <c r="M14" s="45" t="s">
        <v>33</v>
      </c>
      <c r="N14" s="45" t="s">
        <v>34</v>
      </c>
      <c r="O14" s="45" t="s">
        <v>35</v>
      </c>
      <c r="P14" s="45" t="s">
        <v>35</v>
      </c>
      <c r="Q14" s="45" t="s">
        <v>35</v>
      </c>
      <c r="R14" s="46">
        <v>4.6922949999999997</v>
      </c>
      <c r="S14" s="46">
        <v>9.0161499999999997</v>
      </c>
      <c r="T14" s="46">
        <v>10.863530000000001</v>
      </c>
      <c r="U14" s="46">
        <v>3.9607960000000002E-4</v>
      </c>
      <c r="V14" s="46">
        <v>1.2447000000000001E-3</v>
      </c>
      <c r="W14" s="46">
        <v>1.085003E-3</v>
      </c>
      <c r="X14" s="46">
        <v>0.1170288</v>
      </c>
      <c r="Y14" s="46">
        <v>1.5128900000000001E-6</v>
      </c>
      <c r="Z14" s="46">
        <v>9.4686110000000002E-5</v>
      </c>
      <c r="AA14" s="46">
        <v>0</v>
      </c>
      <c r="AB14" s="46">
        <v>3.5737629999999997E-5</v>
      </c>
      <c r="AC14" s="45"/>
      <c r="AD14" s="47">
        <f t="shared" si="15"/>
        <v>0.797066182616749</v>
      </c>
      <c r="AE14" s="47">
        <f t="shared" si="8"/>
        <v>2.5048204388791229</v>
      </c>
      <c r="AF14" s="47">
        <f t="shared" si="9"/>
        <v>2.1834479719170603</v>
      </c>
      <c r="AG14" s="47">
        <f t="shared" si="10"/>
        <v>235.50745575439629</v>
      </c>
      <c r="AH14" s="47">
        <f t="shared" si="11"/>
        <v>3.0445230125940681E-3</v>
      </c>
      <c r="AI14" s="47">
        <f t="shared" si="12"/>
        <v>0.19054527485013004</v>
      </c>
      <c r="AJ14" s="47">
        <f t="shared" si="13"/>
        <v>0</v>
      </c>
      <c r="AK14" s="47">
        <f t="shared" si="14"/>
        <v>7.1918009207921324E-2</v>
      </c>
    </row>
    <row r="15" spans="1:37">
      <c r="A15" s="37">
        <v>2015</v>
      </c>
      <c r="B15" s="37" t="s">
        <v>26</v>
      </c>
      <c r="C15" s="37" t="s">
        <v>27</v>
      </c>
      <c r="D15" s="37">
        <v>2270002015</v>
      </c>
      <c r="E15" s="44" t="s">
        <v>38</v>
      </c>
      <c r="F15" s="44" t="s">
        <v>29</v>
      </c>
      <c r="G15" s="44">
        <v>120</v>
      </c>
      <c r="H15" s="45" t="s">
        <v>73</v>
      </c>
      <c r="I15" s="45" t="s">
        <v>211</v>
      </c>
      <c r="J15" s="45" t="s">
        <v>30</v>
      </c>
      <c r="K15" s="45" t="s">
        <v>31</v>
      </c>
      <c r="L15" s="45" t="s">
        <v>32</v>
      </c>
      <c r="M15" s="45" t="s">
        <v>33</v>
      </c>
      <c r="N15" s="45" t="s">
        <v>34</v>
      </c>
      <c r="O15" s="45" t="s">
        <v>35</v>
      </c>
      <c r="P15" s="45" t="s">
        <v>35</v>
      </c>
      <c r="Q15" s="45" t="s">
        <v>35</v>
      </c>
      <c r="R15" s="46">
        <v>25.190529999999999</v>
      </c>
      <c r="S15" s="46">
        <v>48.403100000000002</v>
      </c>
      <c r="T15" s="46">
        <v>130.5975</v>
      </c>
      <c r="U15" s="46">
        <v>2.0916590000000001E-3</v>
      </c>
      <c r="V15" s="46">
        <v>9.6839769999999999E-3</v>
      </c>
      <c r="W15" s="46">
        <v>1.3349160000000001E-2</v>
      </c>
      <c r="X15" s="46">
        <v>1.426337</v>
      </c>
      <c r="Y15" s="46">
        <v>1.6731669999999999E-5</v>
      </c>
      <c r="Z15" s="46">
        <v>1.1102709999999999E-3</v>
      </c>
      <c r="AA15" s="46">
        <v>0</v>
      </c>
      <c r="AB15" s="46">
        <v>1.88727E-4</v>
      </c>
      <c r="AC15" s="45"/>
      <c r="AD15" s="47">
        <f t="shared" si="15"/>
        <v>0.32669275397650149</v>
      </c>
      <c r="AE15" s="47">
        <f t="shared" si="8"/>
        <v>1.5125243242684869</v>
      </c>
      <c r="AF15" s="47">
        <f t="shared" si="9"/>
        <v>2.0849831849612941</v>
      </c>
      <c r="AG15" s="47">
        <f t="shared" si="10"/>
        <v>222.77721302974393</v>
      </c>
      <c r="AH15" s="47">
        <f t="shared" si="11"/>
        <v>2.6132918180860314E-3</v>
      </c>
      <c r="AI15" s="47">
        <f t="shared" si="12"/>
        <v>0.17341138811357124</v>
      </c>
      <c r="AJ15" s="47">
        <f t="shared" si="13"/>
        <v>0</v>
      </c>
      <c r="AK15" s="47">
        <f t="shared" si="14"/>
        <v>2.9476957467600214E-2</v>
      </c>
    </row>
    <row r="16" spans="1:37" hidden="1">
      <c r="A16" s="37">
        <v>2015</v>
      </c>
      <c r="B16" s="37" t="s">
        <v>26</v>
      </c>
      <c r="C16" s="37" t="s">
        <v>27</v>
      </c>
      <c r="D16" s="37">
        <v>2270002015</v>
      </c>
      <c r="E16" s="44" t="s">
        <v>38</v>
      </c>
      <c r="F16" s="44" t="s">
        <v>29</v>
      </c>
      <c r="G16" s="44">
        <v>175</v>
      </c>
      <c r="H16" s="45" t="s">
        <v>71</v>
      </c>
      <c r="I16" s="45" t="s">
        <v>210</v>
      </c>
      <c r="J16" s="45" t="s">
        <v>30</v>
      </c>
      <c r="K16" s="45" t="s">
        <v>31</v>
      </c>
      <c r="L16" s="45" t="s">
        <v>32</v>
      </c>
      <c r="M16" s="45" t="s">
        <v>33</v>
      </c>
      <c r="N16" s="45" t="s">
        <v>34</v>
      </c>
      <c r="O16" s="45" t="s">
        <v>35</v>
      </c>
      <c r="P16" s="45" t="s">
        <v>35</v>
      </c>
      <c r="Q16" s="45" t="s">
        <v>35</v>
      </c>
      <c r="R16" s="46">
        <v>10.12987</v>
      </c>
      <c r="S16" s="46">
        <v>19.46435</v>
      </c>
      <c r="T16" s="46">
        <v>95.947339999999997</v>
      </c>
      <c r="U16" s="46">
        <v>1.0832470000000001E-3</v>
      </c>
      <c r="V16" s="46">
        <v>5.9988710000000002E-3</v>
      </c>
      <c r="W16" s="46">
        <v>8.5429760000000007E-3</v>
      </c>
      <c r="X16" s="46">
        <v>1.0515509999999999</v>
      </c>
      <c r="Y16" s="46">
        <v>1.1831750000000001E-5</v>
      </c>
      <c r="Z16" s="46">
        <v>4.6190499999999998E-4</v>
      </c>
      <c r="AA16" s="46">
        <v>0</v>
      </c>
      <c r="AB16" s="46">
        <v>9.7739599999999995E-5</v>
      </c>
      <c r="AC16" s="45"/>
      <c r="AD16" s="47">
        <f t="shared" si="15"/>
        <v>0.28850449401084549</v>
      </c>
      <c r="AE16" s="47">
        <f t="shared" si="8"/>
        <v>1.5976977019011682</v>
      </c>
      <c r="AF16" s="47">
        <f t="shared" si="9"/>
        <v>2.2752769850521601</v>
      </c>
      <c r="AG16" s="47">
        <f t="shared" si="10"/>
        <v>280.06280117239976</v>
      </c>
      <c r="AH16" s="47">
        <f t="shared" si="11"/>
        <v>3.151186245623409E-3</v>
      </c>
      <c r="AI16" s="47">
        <f t="shared" si="12"/>
        <v>0.12302057453755201</v>
      </c>
      <c r="AJ16" s="47">
        <f t="shared" si="13"/>
        <v>0</v>
      </c>
      <c r="AK16" s="47">
        <f t="shared" si="14"/>
        <v>2.6031287271344794E-2</v>
      </c>
    </row>
    <row r="17" spans="1:37" hidden="1">
      <c r="A17" s="37">
        <v>2015</v>
      </c>
      <c r="B17" s="37" t="s">
        <v>26</v>
      </c>
      <c r="C17" s="37" t="s">
        <v>27</v>
      </c>
      <c r="D17" s="37">
        <v>2270002015</v>
      </c>
      <c r="E17" s="44" t="s">
        <v>38</v>
      </c>
      <c r="F17" s="44" t="s">
        <v>29</v>
      </c>
      <c r="G17" s="44">
        <v>250</v>
      </c>
      <c r="H17" s="45" t="s">
        <v>87</v>
      </c>
      <c r="I17" s="45" t="s">
        <v>209</v>
      </c>
      <c r="J17" s="45" t="s">
        <v>30</v>
      </c>
      <c r="K17" s="45" t="s">
        <v>31</v>
      </c>
      <c r="L17" s="45" t="s">
        <v>36</v>
      </c>
      <c r="M17" s="45" t="s">
        <v>33</v>
      </c>
      <c r="N17" s="45" t="s">
        <v>34</v>
      </c>
      <c r="O17" s="45" t="s">
        <v>35</v>
      </c>
      <c r="P17" s="45" t="s">
        <v>35</v>
      </c>
      <c r="Q17" s="45" t="s">
        <v>35</v>
      </c>
      <c r="R17" s="46">
        <v>1.436903</v>
      </c>
      <c r="S17" s="46">
        <v>2.7609819999999998</v>
      </c>
      <c r="T17" s="46">
        <v>19.140989999999999</v>
      </c>
      <c r="U17" s="46">
        <v>1.5305789999999999E-4</v>
      </c>
      <c r="V17" s="46">
        <v>4.9237640000000002E-4</v>
      </c>
      <c r="W17" s="46">
        <v>1.5198270000000001E-3</v>
      </c>
      <c r="X17" s="46">
        <v>0.21114939999999999</v>
      </c>
      <c r="Y17" s="46">
        <v>2.375792E-6</v>
      </c>
      <c r="Z17" s="46">
        <v>5.089869E-5</v>
      </c>
      <c r="AA17" s="46">
        <v>0</v>
      </c>
      <c r="AB17" s="46">
        <v>1.3810180000000001E-5</v>
      </c>
      <c r="AC17" s="45"/>
      <c r="AD17" s="47">
        <f t="shared" si="15"/>
        <v>0.20116629066035202</v>
      </c>
      <c r="AE17" s="47">
        <f t="shared" si="8"/>
        <v>0.64713767794212351</v>
      </c>
      <c r="AF17" s="47">
        <f t="shared" si="9"/>
        <v>1.9975313919467788</v>
      </c>
      <c r="AG17" s="47">
        <f t="shared" si="10"/>
        <v>277.51681927661969</v>
      </c>
      <c r="AH17" s="47">
        <f t="shared" si="11"/>
        <v>3.1225390131482209E-3</v>
      </c>
      <c r="AI17" s="47">
        <f t="shared" si="12"/>
        <v>6.6896910690471725E-2</v>
      </c>
      <c r="AJ17" s="47">
        <f t="shared" si="13"/>
        <v>0</v>
      </c>
      <c r="AK17" s="47">
        <f t="shared" si="14"/>
        <v>1.8150926439940571E-2</v>
      </c>
    </row>
    <row r="18" spans="1:37" hidden="1">
      <c r="A18" s="37">
        <v>2015</v>
      </c>
      <c r="B18" s="37" t="s">
        <v>26</v>
      </c>
      <c r="C18" s="37" t="s">
        <v>27</v>
      </c>
      <c r="D18" s="37">
        <v>2270002015</v>
      </c>
      <c r="E18" s="44" t="s">
        <v>38</v>
      </c>
      <c r="F18" s="44" t="s">
        <v>29</v>
      </c>
      <c r="G18" s="44">
        <v>500</v>
      </c>
      <c r="H18" s="45" t="s">
        <v>98</v>
      </c>
      <c r="I18" s="45" t="s">
        <v>208</v>
      </c>
      <c r="J18" s="45" t="s">
        <v>30</v>
      </c>
      <c r="K18" s="45" t="s">
        <v>31</v>
      </c>
      <c r="L18" s="45" t="s">
        <v>36</v>
      </c>
      <c r="M18" s="45" t="s">
        <v>33</v>
      </c>
      <c r="N18" s="45" t="s">
        <v>34</v>
      </c>
      <c r="O18" s="45" t="s">
        <v>35</v>
      </c>
      <c r="P18" s="45" t="s">
        <v>35</v>
      </c>
      <c r="Q18" s="45" t="s">
        <v>35</v>
      </c>
      <c r="R18" s="46">
        <v>1.0076210000000001</v>
      </c>
      <c r="S18" s="46">
        <v>1.936124</v>
      </c>
      <c r="T18" s="46">
        <v>19.212340000000001</v>
      </c>
      <c r="U18" s="46">
        <v>1.421917E-4</v>
      </c>
      <c r="V18" s="46">
        <v>5.3958399999999996E-4</v>
      </c>
      <c r="W18" s="46">
        <v>1.354584E-3</v>
      </c>
      <c r="X18" s="46">
        <v>0.21191299999999999</v>
      </c>
      <c r="Y18" s="46">
        <v>2.0799959999999999E-6</v>
      </c>
      <c r="Z18" s="46">
        <v>4.7155469999999997E-5</v>
      </c>
      <c r="AA18" s="46">
        <v>0</v>
      </c>
      <c r="AB18" s="46">
        <v>1.2829730000000001E-5</v>
      </c>
      <c r="AC18" s="45"/>
      <c r="AD18" s="47">
        <f t="shared" si="15"/>
        <v>0.13325211633139203</v>
      </c>
      <c r="AE18" s="47">
        <f t="shared" si="8"/>
        <v>0.50566038621493248</v>
      </c>
      <c r="AF18" s="47">
        <f t="shared" si="9"/>
        <v>1.2694213849939362</v>
      </c>
      <c r="AG18" s="47">
        <f t="shared" si="10"/>
        <v>198.59004237331908</v>
      </c>
      <c r="AH18" s="47">
        <f t="shared" si="11"/>
        <v>1.9492267759709607E-3</v>
      </c>
      <c r="AI18" s="47">
        <f t="shared" si="12"/>
        <v>4.4190808423427423E-2</v>
      </c>
      <c r="AJ18" s="47">
        <f t="shared" si="13"/>
        <v>0</v>
      </c>
      <c r="AK18" s="47">
        <f t="shared" si="14"/>
        <v>1.2023125642779081E-2</v>
      </c>
    </row>
    <row r="19" spans="1:37" hidden="1">
      <c r="A19" s="37">
        <v>2015</v>
      </c>
      <c r="B19" s="37" t="s">
        <v>26</v>
      </c>
      <c r="C19" s="37" t="s">
        <v>27</v>
      </c>
      <c r="D19" s="37">
        <v>2270002018</v>
      </c>
      <c r="E19" s="44" t="s">
        <v>39</v>
      </c>
      <c r="F19" s="44" t="s">
        <v>29</v>
      </c>
      <c r="G19" s="44">
        <v>120</v>
      </c>
      <c r="H19" s="45" t="s">
        <v>90</v>
      </c>
      <c r="I19" s="45" t="s">
        <v>207</v>
      </c>
      <c r="J19" s="45" t="s">
        <v>30</v>
      </c>
      <c r="K19" s="45" t="s">
        <v>31</v>
      </c>
      <c r="L19" s="45" t="s">
        <v>32</v>
      </c>
      <c r="M19" s="45" t="s">
        <v>33</v>
      </c>
      <c r="N19" s="45" t="s">
        <v>34</v>
      </c>
      <c r="O19" s="45" t="s">
        <v>35</v>
      </c>
      <c r="P19" s="45" t="s">
        <v>35</v>
      </c>
      <c r="Q19" s="45" t="s">
        <v>35</v>
      </c>
      <c r="R19" s="46">
        <v>0.23252800000000001</v>
      </c>
      <c r="S19" s="46">
        <v>0.70779179999999997</v>
      </c>
      <c r="T19" s="46">
        <v>3.0462400000000001</v>
      </c>
      <c r="U19" s="46">
        <v>5.9329539999999998E-5</v>
      </c>
      <c r="V19" s="46">
        <v>2.415936E-4</v>
      </c>
      <c r="W19" s="46">
        <v>3.5174419999999999E-4</v>
      </c>
      <c r="X19" s="46">
        <v>3.3201149999999999E-2</v>
      </c>
      <c r="Y19" s="46">
        <v>3.8946650000000002E-7</v>
      </c>
      <c r="Z19" s="46">
        <v>3.0199029999999999E-5</v>
      </c>
      <c r="AA19" s="46">
        <v>0</v>
      </c>
      <c r="AB19" s="46">
        <v>5.3532109999999999E-6</v>
      </c>
      <c r="AC19" s="45"/>
      <c r="AD19" s="47">
        <f t="shared" si="15"/>
        <v>0.63370516923196907</v>
      </c>
      <c r="AE19" s="47">
        <f t="shared" si="8"/>
        <v>2.5804871093448667</v>
      </c>
      <c r="AF19" s="47">
        <f t="shared" si="9"/>
        <v>3.7570174619146477</v>
      </c>
      <c r="AG19" s="47">
        <f t="shared" si="10"/>
        <v>354.62503804084764</v>
      </c>
      <c r="AH19" s="47">
        <f t="shared" si="11"/>
        <v>4.15993338719098E-3</v>
      </c>
      <c r="AI19" s="47">
        <f t="shared" si="12"/>
        <v>0.32255907287990621</v>
      </c>
      <c r="AJ19" s="47">
        <f t="shared" si="13"/>
        <v>0</v>
      </c>
      <c r="AK19" s="47">
        <f t="shared" si="14"/>
        <v>5.7178219866350528E-2</v>
      </c>
    </row>
    <row r="20" spans="1:37" hidden="1">
      <c r="A20" s="37">
        <v>2015</v>
      </c>
      <c r="B20" s="37" t="s">
        <v>26</v>
      </c>
      <c r="C20" s="37" t="s">
        <v>27</v>
      </c>
      <c r="D20" s="37">
        <v>2270002018</v>
      </c>
      <c r="E20" s="44" t="s">
        <v>39</v>
      </c>
      <c r="F20" s="44" t="s">
        <v>29</v>
      </c>
      <c r="G20" s="44">
        <v>175</v>
      </c>
      <c r="H20" s="45" t="s">
        <v>71</v>
      </c>
      <c r="I20" s="45" t="s">
        <v>206</v>
      </c>
      <c r="J20" s="45" t="s">
        <v>30</v>
      </c>
      <c r="K20" s="45" t="s">
        <v>31</v>
      </c>
      <c r="L20" s="45" t="s">
        <v>32</v>
      </c>
      <c r="M20" s="45" t="s">
        <v>33</v>
      </c>
      <c r="N20" s="45" t="s">
        <v>34</v>
      </c>
      <c r="O20" s="45" t="s">
        <v>35</v>
      </c>
      <c r="P20" s="45" t="s">
        <v>35</v>
      </c>
      <c r="Q20" s="45" t="s">
        <v>35</v>
      </c>
      <c r="R20" s="46">
        <v>2.1285240000000001</v>
      </c>
      <c r="S20" s="46">
        <v>6.4790179999999999</v>
      </c>
      <c r="T20" s="46">
        <v>43.799489999999999</v>
      </c>
      <c r="U20" s="46">
        <v>6.0980110000000002E-4</v>
      </c>
      <c r="V20" s="46">
        <v>2.9230219999999999E-3</v>
      </c>
      <c r="W20" s="46">
        <v>4.4437540000000003E-3</v>
      </c>
      <c r="X20" s="46">
        <v>0.4792556</v>
      </c>
      <c r="Y20" s="46">
        <v>5.3924509999999997E-6</v>
      </c>
      <c r="Z20" s="46">
        <v>2.5001029999999999E-4</v>
      </c>
      <c r="AA20" s="46">
        <v>0</v>
      </c>
      <c r="AB20" s="46">
        <v>5.502138E-5</v>
      </c>
      <c r="AC20" s="45"/>
      <c r="AD20" s="47">
        <f t="shared" si="15"/>
        <v>0.4879148201779962</v>
      </c>
      <c r="AE20" s="47">
        <f t="shared" si="8"/>
        <v>2.3387720250198409</v>
      </c>
      <c r="AF20" s="47">
        <f t="shared" si="9"/>
        <v>3.5555420182502973</v>
      </c>
      <c r="AG20" s="47">
        <f t="shared" si="10"/>
        <v>383.46259115193078</v>
      </c>
      <c r="AH20" s="47">
        <f t="shared" si="11"/>
        <v>4.3146146505535256E-3</v>
      </c>
      <c r="AI20" s="47">
        <f t="shared" si="12"/>
        <v>0.20003855448464564</v>
      </c>
      <c r="AJ20" s="47">
        <f t="shared" si="13"/>
        <v>0</v>
      </c>
      <c r="AK20" s="47">
        <f t="shared" si="14"/>
        <v>4.4023775504250795E-2</v>
      </c>
    </row>
    <row r="21" spans="1:37" hidden="1">
      <c r="A21" s="37">
        <v>2015</v>
      </c>
      <c r="B21" s="37" t="s">
        <v>26</v>
      </c>
      <c r="C21" s="37" t="s">
        <v>27</v>
      </c>
      <c r="D21" s="37">
        <v>2270002018</v>
      </c>
      <c r="E21" s="44" t="s">
        <v>39</v>
      </c>
      <c r="F21" s="44" t="s">
        <v>29</v>
      </c>
      <c r="G21" s="44">
        <v>250</v>
      </c>
      <c r="H21" s="45" t="s">
        <v>87</v>
      </c>
      <c r="I21" s="45" t="s">
        <v>205</v>
      </c>
      <c r="J21" s="45" t="s">
        <v>30</v>
      </c>
      <c r="K21" s="45" t="s">
        <v>31</v>
      </c>
      <c r="L21" s="45" t="s">
        <v>36</v>
      </c>
      <c r="M21" s="45" t="s">
        <v>33</v>
      </c>
      <c r="N21" s="45" t="s">
        <v>34</v>
      </c>
      <c r="O21" s="45" t="s">
        <v>35</v>
      </c>
      <c r="P21" s="45" t="s">
        <v>35</v>
      </c>
      <c r="Q21" s="45" t="s">
        <v>35</v>
      </c>
      <c r="R21" s="46">
        <v>2.074865</v>
      </c>
      <c r="S21" s="46">
        <v>6.3156800000000004</v>
      </c>
      <c r="T21" s="46">
        <v>60.014240000000001</v>
      </c>
      <c r="U21" s="46">
        <v>6.3782349999999999E-4</v>
      </c>
      <c r="V21" s="46">
        <v>1.8575029999999999E-3</v>
      </c>
      <c r="W21" s="46">
        <v>5.5410279999999999E-3</v>
      </c>
      <c r="X21" s="46">
        <v>0.66087969999999996</v>
      </c>
      <c r="Y21" s="46">
        <v>7.4360319999999997E-6</v>
      </c>
      <c r="Z21" s="46">
        <v>2.096949E-4</v>
      </c>
      <c r="AA21" s="46">
        <v>0</v>
      </c>
      <c r="AB21" s="46">
        <v>5.7549810000000003E-5</v>
      </c>
      <c r="AC21" s="45"/>
      <c r="AD21" s="47">
        <f t="shared" si="15"/>
        <v>0.36647422237985455</v>
      </c>
      <c r="AE21" s="47">
        <f t="shared" si="8"/>
        <v>1.0672654229473313</v>
      </c>
      <c r="AF21" s="47">
        <f t="shared" si="9"/>
        <v>3.1837082319560204</v>
      </c>
      <c r="AG21" s="47">
        <f t="shared" si="10"/>
        <v>379.72162227345268</v>
      </c>
      <c r="AH21" s="47">
        <f t="shared" si="11"/>
        <v>4.2725206029437836E-3</v>
      </c>
      <c r="AI21" s="47">
        <f t="shared" si="12"/>
        <v>0.12048439014009578</v>
      </c>
      <c r="AJ21" s="47">
        <f t="shared" si="13"/>
        <v>0</v>
      </c>
      <c r="AK21" s="47">
        <f t="shared" si="14"/>
        <v>3.3066391984394393E-2</v>
      </c>
    </row>
    <row r="22" spans="1:37">
      <c r="A22" s="37">
        <v>2015</v>
      </c>
      <c r="B22" s="37" t="s">
        <v>26</v>
      </c>
      <c r="C22" s="37" t="s">
        <v>27</v>
      </c>
      <c r="D22" s="37">
        <v>2270002018</v>
      </c>
      <c r="E22" s="44" t="s">
        <v>39</v>
      </c>
      <c r="F22" s="44" t="s">
        <v>29</v>
      </c>
      <c r="G22" s="44">
        <v>500</v>
      </c>
      <c r="H22" s="45" t="s">
        <v>98</v>
      </c>
      <c r="I22" s="45" t="s">
        <v>204</v>
      </c>
      <c r="J22" s="45" t="s">
        <v>30</v>
      </c>
      <c r="K22" s="45" t="s">
        <v>31</v>
      </c>
      <c r="L22" s="45" t="s">
        <v>36</v>
      </c>
      <c r="M22" s="45" t="s">
        <v>33</v>
      </c>
      <c r="N22" s="45" t="s">
        <v>34</v>
      </c>
      <c r="O22" s="45" t="s">
        <v>35</v>
      </c>
      <c r="P22" s="45" t="s">
        <v>35</v>
      </c>
      <c r="Q22" s="45" t="s">
        <v>35</v>
      </c>
      <c r="R22" s="46">
        <v>5.7118409999999997</v>
      </c>
      <c r="S22" s="46">
        <v>17.38627</v>
      </c>
      <c r="T22" s="46">
        <v>253.6387</v>
      </c>
      <c r="U22" s="46">
        <v>2.5018869999999999E-3</v>
      </c>
      <c r="V22" s="46">
        <v>9.2368199999999998E-3</v>
      </c>
      <c r="W22" s="46">
        <v>2.0979749999999998E-2</v>
      </c>
      <c r="X22" s="46">
        <v>2.791712</v>
      </c>
      <c r="Y22" s="46">
        <v>2.740157E-5</v>
      </c>
      <c r="Z22" s="46">
        <v>8.0621640000000004E-4</v>
      </c>
      <c r="AA22" s="46">
        <v>0</v>
      </c>
      <c r="AB22" s="46">
        <v>2.257413E-4</v>
      </c>
      <c r="AC22" s="45"/>
      <c r="AD22" s="47">
        <f t="shared" si="15"/>
        <v>0.26109244667200038</v>
      </c>
      <c r="AE22" s="47">
        <f t="shared" si="8"/>
        <v>0.96393799291049787</v>
      </c>
      <c r="AF22" s="47">
        <f t="shared" si="9"/>
        <v>2.189409137209994</v>
      </c>
      <c r="AG22" s="47">
        <f t="shared" si="10"/>
        <v>291.33806462225652</v>
      </c>
      <c r="AH22" s="47">
        <f t="shared" si="11"/>
        <v>2.8595787715248876E-3</v>
      </c>
      <c r="AI22" s="47">
        <f t="shared" si="12"/>
        <v>8.4135299645064762E-2</v>
      </c>
      <c r="AJ22" s="47">
        <f t="shared" si="13"/>
        <v>0</v>
      </c>
      <c r="AK22" s="47">
        <f t="shared" si="14"/>
        <v>2.3557957786230172E-2</v>
      </c>
    </row>
    <row r="23" spans="1:37" hidden="1">
      <c r="A23" s="37">
        <v>2015</v>
      </c>
      <c r="B23" s="37" t="s">
        <v>26</v>
      </c>
      <c r="C23" s="37" t="s">
        <v>27</v>
      </c>
      <c r="D23" s="37">
        <v>2270002018</v>
      </c>
      <c r="E23" s="44" t="s">
        <v>39</v>
      </c>
      <c r="F23" s="44" t="s">
        <v>29</v>
      </c>
      <c r="G23" s="44">
        <v>750</v>
      </c>
      <c r="H23" s="45" t="s">
        <v>96</v>
      </c>
      <c r="I23" s="45" t="s">
        <v>203</v>
      </c>
      <c r="J23" s="45" t="s">
        <v>30</v>
      </c>
      <c r="K23" s="45" t="s">
        <v>31</v>
      </c>
      <c r="L23" s="45" t="s">
        <v>36</v>
      </c>
      <c r="M23" s="45" t="s">
        <v>33</v>
      </c>
      <c r="N23" s="45" t="s">
        <v>34</v>
      </c>
      <c r="O23" s="45" t="s">
        <v>35</v>
      </c>
      <c r="P23" s="45" t="s">
        <v>35</v>
      </c>
      <c r="Q23" s="45" t="s">
        <v>35</v>
      </c>
      <c r="R23" s="46">
        <v>37.889200000000002</v>
      </c>
      <c r="S23" s="46">
        <v>115.3309</v>
      </c>
      <c r="T23" s="46">
        <v>2906.6170000000002</v>
      </c>
      <c r="U23" s="46">
        <v>2.8810430000000001E-2</v>
      </c>
      <c r="V23" s="46">
        <v>0.1058491</v>
      </c>
      <c r="W23" s="46">
        <v>0.2463369</v>
      </c>
      <c r="X23" s="46">
        <v>31.991540000000001</v>
      </c>
      <c r="Y23" s="46">
        <v>3.2166600000000002E-4</v>
      </c>
      <c r="Z23" s="46">
        <v>9.359717E-3</v>
      </c>
      <c r="AA23" s="46">
        <v>0</v>
      </c>
      <c r="AB23" s="46">
        <v>2.5995189999999998E-3</v>
      </c>
      <c r="AC23" s="45"/>
      <c r="AD23" s="47">
        <f t="shared" si="15"/>
        <v>0.30216616819950248</v>
      </c>
      <c r="AE23" s="47">
        <f t="shared" si="8"/>
        <v>1.1101540988581551</v>
      </c>
      <c r="AF23" s="47">
        <f t="shared" si="9"/>
        <v>2.5836017428113371</v>
      </c>
      <c r="AG23" s="47">
        <f t="shared" si="10"/>
        <v>335.52991248659293</v>
      </c>
      <c r="AH23" s="47">
        <f t="shared" si="11"/>
        <v>3.3736595621815142E-3</v>
      </c>
      <c r="AI23" s="47">
        <f t="shared" si="12"/>
        <v>9.8165484559645355E-2</v>
      </c>
      <c r="AJ23" s="47">
        <f t="shared" si="13"/>
        <v>0</v>
      </c>
      <c r="AK23" s="47">
        <f t="shared" si="14"/>
        <v>2.7263969867572353E-2</v>
      </c>
    </row>
    <row r="24" spans="1:37" hidden="1">
      <c r="A24" s="37">
        <v>2015</v>
      </c>
      <c r="B24" s="37" t="s">
        <v>26</v>
      </c>
      <c r="C24" s="37" t="s">
        <v>27</v>
      </c>
      <c r="D24" s="37">
        <v>2270002021</v>
      </c>
      <c r="E24" s="44" t="s">
        <v>40</v>
      </c>
      <c r="F24" s="44" t="s">
        <v>29</v>
      </c>
      <c r="G24" s="44">
        <v>25</v>
      </c>
      <c r="H24" s="45" t="s">
        <v>81</v>
      </c>
      <c r="I24" s="45" t="s">
        <v>202</v>
      </c>
      <c r="J24" s="45" t="s">
        <v>30</v>
      </c>
      <c r="K24" s="45" t="s">
        <v>31</v>
      </c>
      <c r="L24" s="45" t="s">
        <v>32</v>
      </c>
      <c r="M24" s="45" t="s">
        <v>33</v>
      </c>
      <c r="N24" s="45" t="s">
        <v>34</v>
      </c>
      <c r="O24" s="45" t="s">
        <v>35</v>
      </c>
      <c r="P24" s="45" t="s">
        <v>35</v>
      </c>
      <c r="Q24" s="45" t="s">
        <v>35</v>
      </c>
      <c r="R24" s="46">
        <v>0.15501870000000001</v>
      </c>
      <c r="S24" s="46">
        <v>0.35238849999999999</v>
      </c>
      <c r="T24" s="46">
        <v>0.2024801</v>
      </c>
      <c r="U24" s="46">
        <v>2.6823780000000002E-6</v>
      </c>
      <c r="V24" s="46">
        <v>9.1531629999999995E-6</v>
      </c>
      <c r="W24" s="46">
        <v>1.695516E-5</v>
      </c>
      <c r="X24" s="46">
        <v>2.2229670000000002E-3</v>
      </c>
      <c r="Y24" s="46">
        <v>2.8205230000000001E-8</v>
      </c>
      <c r="Z24" s="46">
        <v>6.4998620000000004E-7</v>
      </c>
      <c r="AA24" s="46">
        <v>0</v>
      </c>
      <c r="AB24" s="46">
        <v>2.420267E-7</v>
      </c>
      <c r="AC24" s="45"/>
      <c r="AD24" s="47">
        <f t="shared" si="15"/>
        <v>0.27622392008819818</v>
      </c>
      <c r="AE24" s="47">
        <f t="shared" si="8"/>
        <v>0.9425675893055534</v>
      </c>
      <c r="AF24" s="47">
        <f t="shared" si="9"/>
        <v>1.7459958145058652</v>
      </c>
      <c r="AG24" s="47">
        <f t="shared" si="10"/>
        <v>228.91503694360065</v>
      </c>
      <c r="AH24" s="47">
        <f t="shared" si="11"/>
        <v>2.9044971281412418E-3</v>
      </c>
      <c r="AI24" s="47">
        <f t="shared" si="12"/>
        <v>6.6933793882604009E-2</v>
      </c>
      <c r="AJ24" s="47">
        <f t="shared" si="13"/>
        <v>0</v>
      </c>
      <c r="AK24" s="47">
        <f t="shared" si="14"/>
        <v>2.4923244911794797E-2</v>
      </c>
    </row>
    <row r="25" spans="1:37" hidden="1">
      <c r="A25" s="37">
        <v>2015</v>
      </c>
      <c r="B25" s="37" t="s">
        <v>26</v>
      </c>
      <c r="C25" s="37" t="s">
        <v>27</v>
      </c>
      <c r="D25" s="37">
        <v>2270002021</v>
      </c>
      <c r="E25" s="44" t="s">
        <v>40</v>
      </c>
      <c r="F25" s="44" t="s">
        <v>29</v>
      </c>
      <c r="G25" s="44">
        <v>50</v>
      </c>
      <c r="H25" s="45" t="s">
        <v>75</v>
      </c>
      <c r="I25" s="45" t="s">
        <v>201</v>
      </c>
      <c r="J25" s="45" t="s">
        <v>30</v>
      </c>
      <c r="K25" s="45" t="s">
        <v>31</v>
      </c>
      <c r="L25" s="45" t="s">
        <v>32</v>
      </c>
      <c r="M25" s="45" t="s">
        <v>33</v>
      </c>
      <c r="N25" s="45" t="s">
        <v>34</v>
      </c>
      <c r="O25" s="45" t="s">
        <v>35</v>
      </c>
      <c r="P25" s="45" t="s">
        <v>35</v>
      </c>
      <c r="Q25" s="45" t="s">
        <v>35</v>
      </c>
      <c r="R25" s="46">
        <v>0.1311697</v>
      </c>
      <c r="S25" s="46">
        <v>0.30051230000000001</v>
      </c>
      <c r="T25" s="46">
        <v>0.3354453</v>
      </c>
      <c r="U25" s="46">
        <v>1.5465289999999998E-5</v>
      </c>
      <c r="V25" s="46">
        <v>4.3662270000000002E-5</v>
      </c>
      <c r="W25" s="46">
        <v>3.5573340000000003E-5</v>
      </c>
      <c r="X25" s="46">
        <v>3.591884E-3</v>
      </c>
      <c r="Y25" s="46">
        <v>4.6434100000000003E-8</v>
      </c>
      <c r="Z25" s="46">
        <v>3.4941600000000001E-6</v>
      </c>
      <c r="AA25" s="46">
        <v>0</v>
      </c>
      <c r="AB25" s="46">
        <v>1.395408E-6</v>
      </c>
      <c r="AC25" s="45"/>
      <c r="AD25" s="47">
        <f t="shared" si="15"/>
        <v>0.93374621191877993</v>
      </c>
      <c r="AE25" s="47">
        <f t="shared" si="8"/>
        <v>2.6361923517939205</v>
      </c>
      <c r="AF25" s="47">
        <f t="shared" si="9"/>
        <v>2.1478078633054292</v>
      </c>
      <c r="AG25" s="47">
        <f t="shared" si="10"/>
        <v>216.86680810070004</v>
      </c>
      <c r="AH25" s="47">
        <f t="shared" si="11"/>
        <v>2.8035468445052002E-3</v>
      </c>
      <c r="AI25" s="47">
        <f t="shared" si="12"/>
        <v>0.2109665362782156</v>
      </c>
      <c r="AJ25" s="47">
        <f t="shared" si="13"/>
        <v>0</v>
      </c>
      <c r="AK25" s="47">
        <f t="shared" si="14"/>
        <v>8.4250404233038048E-2</v>
      </c>
    </row>
    <row r="26" spans="1:37">
      <c r="A26" s="37">
        <v>2015</v>
      </c>
      <c r="B26" s="37" t="s">
        <v>26</v>
      </c>
      <c r="C26" s="37" t="s">
        <v>27</v>
      </c>
      <c r="D26" s="37">
        <v>2270002021</v>
      </c>
      <c r="E26" s="44" t="s">
        <v>40</v>
      </c>
      <c r="F26" s="44" t="s">
        <v>29</v>
      </c>
      <c r="G26" s="44">
        <v>120</v>
      </c>
      <c r="H26" s="45" t="s">
        <v>73</v>
      </c>
      <c r="I26" s="45" t="s">
        <v>200</v>
      </c>
      <c r="J26" s="45" t="s">
        <v>30</v>
      </c>
      <c r="K26" s="45" t="s">
        <v>31</v>
      </c>
      <c r="L26" s="45" t="s">
        <v>32</v>
      </c>
      <c r="M26" s="45" t="s">
        <v>33</v>
      </c>
      <c r="N26" s="45" t="s">
        <v>34</v>
      </c>
      <c r="O26" s="45" t="s">
        <v>35</v>
      </c>
      <c r="P26" s="45" t="s">
        <v>35</v>
      </c>
      <c r="Q26" s="45" t="s">
        <v>35</v>
      </c>
      <c r="R26" s="46">
        <v>1.8900349999999999</v>
      </c>
      <c r="S26" s="46">
        <v>4.3301090000000002</v>
      </c>
      <c r="T26" s="46">
        <v>10.814399999999999</v>
      </c>
      <c r="U26" s="46">
        <v>2.111278E-4</v>
      </c>
      <c r="V26" s="46">
        <v>8.4269260000000002E-4</v>
      </c>
      <c r="W26" s="46">
        <v>1.2743979999999999E-3</v>
      </c>
      <c r="X26" s="46">
        <v>0.1178882</v>
      </c>
      <c r="Y26" s="46">
        <v>1.382889E-6</v>
      </c>
      <c r="Z26" s="46">
        <v>1.096913E-4</v>
      </c>
      <c r="AA26" s="46">
        <v>0</v>
      </c>
      <c r="AB26" s="46">
        <v>1.904973E-5</v>
      </c>
      <c r="AC26" s="45"/>
      <c r="AD26" s="47">
        <f t="shared" si="15"/>
        <v>0.36861108300045103</v>
      </c>
      <c r="AE26" s="47">
        <f t="shared" si="8"/>
        <v>1.471269211929769</v>
      </c>
      <c r="AF26" s="47">
        <f t="shared" si="9"/>
        <v>2.2249899205770567</v>
      </c>
      <c r="AG26" s="47">
        <f t="shared" si="10"/>
        <v>205.82271531732803</v>
      </c>
      <c r="AH26" s="47">
        <f t="shared" si="11"/>
        <v>2.4144059283496095E-3</v>
      </c>
      <c r="AI26" s="47">
        <f t="shared" si="12"/>
        <v>0.19151162892204329</v>
      </c>
      <c r="AJ26" s="47">
        <f t="shared" si="13"/>
        <v>0</v>
      </c>
      <c r="AK26" s="47">
        <f t="shared" si="14"/>
        <v>3.3259199433547749E-2</v>
      </c>
    </row>
    <row r="27" spans="1:37" hidden="1">
      <c r="A27" s="37">
        <v>2015</v>
      </c>
      <c r="B27" s="37" t="s">
        <v>26</v>
      </c>
      <c r="C27" s="37" t="s">
        <v>27</v>
      </c>
      <c r="D27" s="37">
        <v>2270002021</v>
      </c>
      <c r="E27" s="44" t="s">
        <v>40</v>
      </c>
      <c r="F27" s="44" t="s">
        <v>29</v>
      </c>
      <c r="G27" s="44">
        <v>175</v>
      </c>
      <c r="H27" s="45" t="s">
        <v>71</v>
      </c>
      <c r="I27" s="45" t="s">
        <v>199</v>
      </c>
      <c r="J27" s="45" t="s">
        <v>30</v>
      </c>
      <c r="K27" s="45" t="s">
        <v>31</v>
      </c>
      <c r="L27" s="45" t="s">
        <v>32</v>
      </c>
      <c r="M27" s="45" t="s">
        <v>33</v>
      </c>
      <c r="N27" s="45" t="s">
        <v>34</v>
      </c>
      <c r="O27" s="45" t="s">
        <v>35</v>
      </c>
      <c r="P27" s="45" t="s">
        <v>35</v>
      </c>
      <c r="Q27" s="45" t="s">
        <v>35</v>
      </c>
      <c r="R27" s="46">
        <v>0.88837619999999995</v>
      </c>
      <c r="S27" s="46">
        <v>2.035288</v>
      </c>
      <c r="T27" s="46">
        <v>9.3842759999999998</v>
      </c>
      <c r="U27" s="46">
        <v>1.284736E-4</v>
      </c>
      <c r="V27" s="46">
        <v>6.1279240000000005E-4</v>
      </c>
      <c r="W27" s="46">
        <v>9.7560669999999998E-4</v>
      </c>
      <c r="X27" s="46">
        <v>0.1027134</v>
      </c>
      <c r="Y27" s="46">
        <v>1.1557020000000001E-6</v>
      </c>
      <c r="Z27" s="46">
        <v>5.4127559999999997E-5</v>
      </c>
      <c r="AA27" s="46">
        <v>0</v>
      </c>
      <c r="AB27" s="46">
        <v>1.159197E-5</v>
      </c>
      <c r="AC27" s="45"/>
      <c r="AD27" s="47">
        <f t="shared" si="15"/>
        <v>0.32722992637896947</v>
      </c>
      <c r="AE27" s="47">
        <f t="shared" si="8"/>
        <v>1.5608188136519257</v>
      </c>
      <c r="AF27" s="47">
        <f t="shared" si="9"/>
        <v>2.4849284881549933</v>
      </c>
      <c r="AG27" s="47">
        <f t="shared" si="10"/>
        <v>261.61715963539314</v>
      </c>
      <c r="AH27" s="47">
        <f t="shared" si="11"/>
        <v>2.9436419651666006E-3</v>
      </c>
      <c r="AI27" s="47">
        <f t="shared" si="12"/>
        <v>0.1378661255999151</v>
      </c>
      <c r="AJ27" s="47">
        <f t="shared" si="13"/>
        <v>0</v>
      </c>
      <c r="AK27" s="47">
        <f t="shared" si="14"/>
        <v>2.9525439387447869E-2</v>
      </c>
    </row>
    <row r="28" spans="1:37" hidden="1">
      <c r="A28" s="37">
        <v>2015</v>
      </c>
      <c r="B28" s="37" t="s">
        <v>26</v>
      </c>
      <c r="C28" s="37" t="s">
        <v>27</v>
      </c>
      <c r="D28" s="37">
        <v>2270002021</v>
      </c>
      <c r="E28" s="44" t="s">
        <v>40</v>
      </c>
      <c r="F28" s="44" t="s">
        <v>29</v>
      </c>
      <c r="G28" s="44">
        <v>250</v>
      </c>
      <c r="H28" s="45" t="s">
        <v>87</v>
      </c>
      <c r="I28" s="45" t="s">
        <v>198</v>
      </c>
      <c r="J28" s="45" t="s">
        <v>30</v>
      </c>
      <c r="K28" s="45" t="s">
        <v>31</v>
      </c>
      <c r="L28" s="45" t="s">
        <v>36</v>
      </c>
      <c r="M28" s="45" t="s">
        <v>33</v>
      </c>
      <c r="N28" s="45" t="s">
        <v>34</v>
      </c>
      <c r="O28" s="45" t="s">
        <v>35</v>
      </c>
      <c r="P28" s="45" t="s">
        <v>35</v>
      </c>
      <c r="Q28" s="45" t="s">
        <v>35</v>
      </c>
      <c r="R28" s="46">
        <v>0.25041479999999999</v>
      </c>
      <c r="S28" s="46">
        <v>0.57370500000000002</v>
      </c>
      <c r="T28" s="46">
        <v>3.1822469999999998</v>
      </c>
      <c r="U28" s="46">
        <v>3.2686589999999999E-5</v>
      </c>
      <c r="V28" s="46">
        <v>9.8316890000000007E-5</v>
      </c>
      <c r="W28" s="46">
        <v>3.022899E-4</v>
      </c>
      <c r="X28" s="46">
        <v>3.5048080000000002E-2</v>
      </c>
      <c r="Y28" s="46">
        <v>3.9435100000000001E-7</v>
      </c>
      <c r="Z28" s="46">
        <v>1.1281770000000001E-5</v>
      </c>
      <c r="AA28" s="46">
        <v>0</v>
      </c>
      <c r="AB28" s="46">
        <v>2.9492589999999998E-6</v>
      </c>
      <c r="AC28" s="45"/>
      <c r="AD28" s="47">
        <f t="shared" si="15"/>
        <v>0.20674928367715115</v>
      </c>
      <c r="AE28" s="47">
        <f t="shared" si="8"/>
        <v>0.62187418696368346</v>
      </c>
      <c r="AF28" s="47">
        <f t="shared" si="9"/>
        <v>1.9120446729939606</v>
      </c>
      <c r="AG28" s="47">
        <f t="shared" si="10"/>
        <v>221.6861848929328</v>
      </c>
      <c r="AH28" s="47">
        <f t="shared" si="11"/>
        <v>2.494349724684289E-3</v>
      </c>
      <c r="AI28" s="47">
        <f t="shared" si="12"/>
        <v>7.135947390383561E-2</v>
      </c>
      <c r="AJ28" s="47">
        <f t="shared" si="13"/>
        <v>0</v>
      </c>
      <c r="AK28" s="47">
        <f t="shared" si="14"/>
        <v>1.8654658856380891E-2</v>
      </c>
    </row>
    <row r="29" spans="1:37" hidden="1">
      <c r="A29" s="37">
        <v>2015</v>
      </c>
      <c r="B29" s="37" t="s">
        <v>26</v>
      </c>
      <c r="C29" s="37" t="s">
        <v>27</v>
      </c>
      <c r="D29" s="37">
        <v>2270002024</v>
      </c>
      <c r="E29" s="44" t="s">
        <v>41</v>
      </c>
      <c r="F29" s="44" t="s">
        <v>29</v>
      </c>
      <c r="G29" s="44">
        <v>50</v>
      </c>
      <c r="H29" s="45" t="s">
        <v>103</v>
      </c>
      <c r="I29" s="45" t="s">
        <v>197</v>
      </c>
      <c r="J29" s="45" t="s">
        <v>30</v>
      </c>
      <c r="K29" s="45" t="s">
        <v>31</v>
      </c>
      <c r="L29" s="45" t="s">
        <v>32</v>
      </c>
      <c r="M29" s="45" t="s">
        <v>33</v>
      </c>
      <c r="N29" s="45" t="s">
        <v>34</v>
      </c>
      <c r="O29" s="45" t="s">
        <v>35</v>
      </c>
      <c r="P29" s="45" t="s">
        <v>35</v>
      </c>
      <c r="Q29" s="45" t="s">
        <v>35</v>
      </c>
      <c r="R29" s="46">
        <v>0.11924510000000001</v>
      </c>
      <c r="S29" s="46">
        <v>0.14781810000000001</v>
      </c>
      <c r="T29" s="46">
        <v>9.6348329999999996E-2</v>
      </c>
      <c r="U29" s="46">
        <v>3.0385459999999998E-6</v>
      </c>
      <c r="V29" s="46">
        <v>9.8692950000000002E-6</v>
      </c>
      <c r="W29" s="46">
        <v>9.3414860000000003E-6</v>
      </c>
      <c r="X29" s="46">
        <v>1.0417460000000001E-3</v>
      </c>
      <c r="Y29" s="46">
        <v>1.346717E-8</v>
      </c>
      <c r="Z29" s="46">
        <v>7.5187849999999999E-7</v>
      </c>
      <c r="AA29" s="46">
        <v>0</v>
      </c>
      <c r="AB29" s="46">
        <v>2.7416309999999998E-7</v>
      </c>
      <c r="AC29" s="45"/>
      <c r="AD29" s="47">
        <f t="shared" si="15"/>
        <v>0.37296771250611394</v>
      </c>
      <c r="AE29" s="47">
        <f t="shared" si="8"/>
        <v>1.2114111091943409</v>
      </c>
      <c r="AF29" s="47">
        <f t="shared" si="9"/>
        <v>1.1466249531282029</v>
      </c>
      <c r="AG29" s="47">
        <f t="shared" si="10"/>
        <v>127.86958717504825</v>
      </c>
      <c r="AH29" s="47">
        <f t="shared" si="11"/>
        <v>1.6530339145206169E-3</v>
      </c>
      <c r="AI29" s="47">
        <f t="shared" si="12"/>
        <v>9.2289668883580575E-2</v>
      </c>
      <c r="AJ29" s="47">
        <f t="shared" si="13"/>
        <v>0</v>
      </c>
      <c r="AK29" s="47">
        <f t="shared" si="14"/>
        <v>3.365227456177558E-2</v>
      </c>
    </row>
    <row r="30" spans="1:37" hidden="1">
      <c r="A30" s="37">
        <v>2015</v>
      </c>
      <c r="B30" s="37" t="s">
        <v>26</v>
      </c>
      <c r="C30" s="37" t="s">
        <v>27</v>
      </c>
      <c r="D30" s="37">
        <v>2270002024</v>
      </c>
      <c r="E30" s="44" t="s">
        <v>41</v>
      </c>
      <c r="F30" s="44" t="s">
        <v>29</v>
      </c>
      <c r="G30" s="44">
        <v>120</v>
      </c>
      <c r="H30" s="45" t="s">
        <v>73</v>
      </c>
      <c r="I30" s="45" t="s">
        <v>196</v>
      </c>
      <c r="J30" s="45" t="s">
        <v>30</v>
      </c>
      <c r="K30" s="45" t="s">
        <v>31</v>
      </c>
      <c r="L30" s="45" t="s">
        <v>32</v>
      </c>
      <c r="M30" s="45" t="s">
        <v>33</v>
      </c>
      <c r="N30" s="45" t="s">
        <v>34</v>
      </c>
      <c r="O30" s="45" t="s">
        <v>35</v>
      </c>
      <c r="P30" s="45" t="s">
        <v>35</v>
      </c>
      <c r="Q30" s="45" t="s">
        <v>35</v>
      </c>
      <c r="R30" s="46">
        <v>2.384903E-2</v>
      </c>
      <c r="S30" s="46">
        <v>2.9563610000000001E-2</v>
      </c>
      <c r="T30" s="46">
        <v>8.6142060000000006E-2</v>
      </c>
      <c r="U30" s="46">
        <v>1.252258E-6</v>
      </c>
      <c r="V30" s="46">
        <v>6.1369240000000003E-6</v>
      </c>
      <c r="W30" s="46">
        <v>8.5336310000000006E-6</v>
      </c>
      <c r="X30" s="46">
        <v>9.4173840000000004E-4</v>
      </c>
      <c r="Y30" s="46">
        <v>1.104708E-8</v>
      </c>
      <c r="Z30" s="46">
        <v>6.5515740000000004E-7</v>
      </c>
      <c r="AA30" s="46">
        <v>0</v>
      </c>
      <c r="AB30" s="46">
        <v>1.129893E-7</v>
      </c>
      <c r="AC30" s="45"/>
      <c r="AD30" s="47">
        <f t="shared" si="15"/>
        <v>0.3202271468200264</v>
      </c>
      <c r="AE30" s="47">
        <f t="shared" si="8"/>
        <v>1.5693328872894754</v>
      </c>
      <c r="AF30" s="47">
        <f t="shared" si="9"/>
        <v>2.1822182866030233</v>
      </c>
      <c r="AG30" s="47">
        <f t="shared" si="10"/>
        <v>240.8211413964668</v>
      </c>
      <c r="AH30" s="47">
        <f t="shared" si="11"/>
        <v>2.8249569250845888E-3</v>
      </c>
      <c r="AI30" s="47">
        <f t="shared" si="12"/>
        <v>0.16753670962375708</v>
      </c>
      <c r="AJ30" s="47">
        <f t="shared" si="13"/>
        <v>0</v>
      </c>
      <c r="AK30" s="47">
        <f t="shared" si="14"/>
        <v>2.889359952996268E-2</v>
      </c>
    </row>
    <row r="31" spans="1:37" hidden="1">
      <c r="A31" s="37">
        <v>2015</v>
      </c>
      <c r="B31" s="37" t="s">
        <v>26</v>
      </c>
      <c r="C31" s="37" t="s">
        <v>27</v>
      </c>
      <c r="D31" s="37">
        <v>2270002024</v>
      </c>
      <c r="E31" s="44" t="s">
        <v>41</v>
      </c>
      <c r="F31" s="44" t="s">
        <v>29</v>
      </c>
      <c r="G31" s="44">
        <v>175</v>
      </c>
      <c r="H31" s="45" t="s">
        <v>71</v>
      </c>
      <c r="I31" s="45" t="s">
        <v>195</v>
      </c>
      <c r="J31" s="45" t="s">
        <v>30</v>
      </c>
      <c r="K31" s="45" t="s">
        <v>31</v>
      </c>
      <c r="L31" s="45" t="s">
        <v>32</v>
      </c>
      <c r="M31" s="45" t="s">
        <v>33</v>
      </c>
      <c r="N31" s="45" t="s">
        <v>34</v>
      </c>
      <c r="O31" s="45" t="s">
        <v>35</v>
      </c>
      <c r="P31" s="45" t="s">
        <v>35</v>
      </c>
      <c r="Q31" s="45" t="s">
        <v>35</v>
      </c>
      <c r="R31" s="46">
        <v>1.788677E-2</v>
      </c>
      <c r="S31" s="46">
        <v>2.2172710000000002E-2</v>
      </c>
      <c r="T31" s="46">
        <v>8.6621370000000003E-2</v>
      </c>
      <c r="U31" s="46">
        <v>8.7950179999999997E-7</v>
      </c>
      <c r="V31" s="46">
        <v>5.2126080000000001E-6</v>
      </c>
      <c r="W31" s="46">
        <v>7.4708569999999998E-6</v>
      </c>
      <c r="X31" s="46">
        <v>9.5007239999999997E-4</v>
      </c>
      <c r="Y31" s="46">
        <v>1.0689939999999999E-8</v>
      </c>
      <c r="Z31" s="46">
        <v>3.7412659999999998E-7</v>
      </c>
      <c r="AA31" s="46">
        <v>0</v>
      </c>
      <c r="AB31" s="46">
        <v>7.9356009999999996E-8</v>
      </c>
      <c r="AC31" s="45"/>
      <c r="AD31" s="47">
        <f t="shared" si="15"/>
        <v>0.20562833010489021</v>
      </c>
      <c r="AE31" s="47">
        <f t="shared" si="8"/>
        <v>1.2187125467297411</v>
      </c>
      <c r="AF31" s="47">
        <f t="shared" si="9"/>
        <v>1.7466932408352425</v>
      </c>
      <c r="AG31" s="47">
        <f t="shared" si="10"/>
        <v>222.12780131973039</v>
      </c>
      <c r="AH31" s="47">
        <f t="shared" si="11"/>
        <v>2.4993178082426547E-3</v>
      </c>
      <c r="AI31" s="47">
        <f t="shared" si="12"/>
        <v>8.7471143328893927E-2</v>
      </c>
      <c r="AJ31" s="47">
        <f t="shared" si="13"/>
        <v>0</v>
      </c>
      <c r="AK31" s="47">
        <f t="shared" si="14"/>
        <v>1.855350815664842E-2</v>
      </c>
    </row>
    <row r="32" spans="1:37" hidden="1">
      <c r="A32" s="37">
        <v>2015</v>
      </c>
      <c r="B32" s="37" t="s">
        <v>26</v>
      </c>
      <c r="C32" s="37" t="s">
        <v>27</v>
      </c>
      <c r="D32" s="37">
        <v>2270002024</v>
      </c>
      <c r="E32" s="44" t="s">
        <v>41</v>
      </c>
      <c r="F32" s="44" t="s">
        <v>29</v>
      </c>
      <c r="G32" s="44">
        <v>250</v>
      </c>
      <c r="H32" s="45" t="s">
        <v>87</v>
      </c>
      <c r="I32" s="45" t="s">
        <v>194</v>
      </c>
      <c r="J32" s="45" t="s">
        <v>30</v>
      </c>
      <c r="K32" s="45" t="s">
        <v>31</v>
      </c>
      <c r="L32" s="45" t="s">
        <v>36</v>
      </c>
      <c r="M32" s="45" t="s">
        <v>33</v>
      </c>
      <c r="N32" s="45" t="s">
        <v>34</v>
      </c>
      <c r="O32" s="45" t="s">
        <v>35</v>
      </c>
      <c r="P32" s="45" t="s">
        <v>35</v>
      </c>
      <c r="Q32" s="45" t="s">
        <v>35</v>
      </c>
      <c r="R32" s="46">
        <v>3.577354E-2</v>
      </c>
      <c r="S32" s="46">
        <v>4.4345420000000003E-2</v>
      </c>
      <c r="T32" s="46">
        <v>0.27076040000000001</v>
      </c>
      <c r="U32" s="46">
        <v>1.978754E-6</v>
      </c>
      <c r="V32" s="46">
        <v>6.889667E-6</v>
      </c>
      <c r="W32" s="46">
        <v>2.0812089999999999E-5</v>
      </c>
      <c r="X32" s="46">
        <v>2.9877279999999998E-3</v>
      </c>
      <c r="Y32" s="46">
        <v>3.3617060000000002E-8</v>
      </c>
      <c r="Z32" s="46">
        <v>6.861005E-7</v>
      </c>
      <c r="AA32" s="46">
        <v>0</v>
      </c>
      <c r="AB32" s="46">
        <v>1.7853970000000001E-7</v>
      </c>
      <c r="AC32" s="45"/>
      <c r="AD32" s="47">
        <f t="shared" si="15"/>
        <v>0.16192207707582879</v>
      </c>
      <c r="AE32" s="47">
        <f t="shared" si="8"/>
        <v>0.56378366942065272</v>
      </c>
      <c r="AF32" s="47">
        <f t="shared" si="9"/>
        <v>1.7030600272136331</v>
      </c>
      <c r="AG32" s="47">
        <f t="shared" si="10"/>
        <v>244.48674443493826</v>
      </c>
      <c r="AH32" s="47">
        <f t="shared" si="11"/>
        <v>2.7508948461419467E-3</v>
      </c>
      <c r="AI32" s="47">
        <f t="shared" si="12"/>
        <v>5.6143824873008306E-2</v>
      </c>
      <c r="AJ32" s="47">
        <f t="shared" si="13"/>
        <v>0</v>
      </c>
      <c r="AK32" s="47">
        <f t="shared" si="14"/>
        <v>1.4609961149539229E-2</v>
      </c>
    </row>
    <row r="33" spans="1:37">
      <c r="A33" s="37">
        <v>2015</v>
      </c>
      <c r="B33" s="37" t="s">
        <v>26</v>
      </c>
      <c r="C33" s="37" t="s">
        <v>27</v>
      </c>
      <c r="D33" s="37">
        <v>2270002024</v>
      </c>
      <c r="E33" s="44" t="s">
        <v>41</v>
      </c>
      <c r="F33" s="44" t="s">
        <v>29</v>
      </c>
      <c r="G33" s="44">
        <v>500</v>
      </c>
      <c r="H33" s="45" t="s">
        <v>98</v>
      </c>
      <c r="I33" s="45" t="s">
        <v>193</v>
      </c>
      <c r="J33" s="45" t="s">
        <v>30</v>
      </c>
      <c r="K33" s="45" t="s">
        <v>31</v>
      </c>
      <c r="L33" s="45" t="s">
        <v>36</v>
      </c>
      <c r="M33" s="45" t="s">
        <v>33</v>
      </c>
      <c r="N33" s="45" t="s">
        <v>34</v>
      </c>
      <c r="O33" s="45" t="s">
        <v>35</v>
      </c>
      <c r="P33" s="45" t="s">
        <v>35</v>
      </c>
      <c r="Q33" s="45" t="s">
        <v>35</v>
      </c>
      <c r="R33" s="46">
        <v>0.29811280000000001</v>
      </c>
      <c r="S33" s="46">
        <v>0.36954520000000002</v>
      </c>
      <c r="T33" s="46">
        <v>3.7015910000000001</v>
      </c>
      <c r="U33" s="46">
        <v>2.4798130000000001E-5</v>
      </c>
      <c r="V33" s="46">
        <v>1.059511E-4</v>
      </c>
      <c r="W33" s="46">
        <v>2.5577029999999999E-4</v>
      </c>
      <c r="X33" s="46">
        <v>4.0836450000000003E-2</v>
      </c>
      <c r="Y33" s="46">
        <v>4.008229E-7</v>
      </c>
      <c r="Z33" s="46">
        <v>8.6474669999999995E-6</v>
      </c>
      <c r="AA33" s="46">
        <v>0</v>
      </c>
      <c r="AB33" s="46">
        <v>2.2374949999999998E-6</v>
      </c>
      <c r="AC33" s="45"/>
      <c r="AD33" s="47">
        <f t="shared" si="15"/>
        <v>0.121754326864481</v>
      </c>
      <c r="AE33" s="47">
        <f t="shared" si="8"/>
        <v>0.52020071114440125</v>
      </c>
      <c r="AF33" s="47">
        <f t="shared" si="9"/>
        <v>1.255785847901691</v>
      </c>
      <c r="AG33" s="47">
        <f t="shared" si="10"/>
        <v>200.49957320511811</v>
      </c>
      <c r="AH33" s="47">
        <f t="shared" si="11"/>
        <v>1.9679678419852295E-3</v>
      </c>
      <c r="AI33" s="47">
        <f t="shared" si="12"/>
        <v>4.2457496741399973E-2</v>
      </c>
      <c r="AJ33" s="47">
        <f t="shared" si="13"/>
        <v>0</v>
      </c>
      <c r="AK33" s="47">
        <f t="shared" si="14"/>
        <v>1.09856951950668E-2</v>
      </c>
    </row>
    <row r="34" spans="1:37" hidden="1">
      <c r="A34" s="37">
        <v>2015</v>
      </c>
      <c r="B34" s="37" t="s">
        <v>26</v>
      </c>
      <c r="C34" s="37" t="s">
        <v>27</v>
      </c>
      <c r="D34" s="37">
        <v>2270002024</v>
      </c>
      <c r="E34" s="44" t="s">
        <v>41</v>
      </c>
      <c r="F34" s="44" t="s">
        <v>29</v>
      </c>
      <c r="G34" s="44">
        <v>750</v>
      </c>
      <c r="H34" s="45" t="s">
        <v>96</v>
      </c>
      <c r="I34" s="45" t="s">
        <v>192</v>
      </c>
      <c r="J34" s="45" t="s">
        <v>30</v>
      </c>
      <c r="K34" s="45" t="s">
        <v>31</v>
      </c>
      <c r="L34" s="45" t="s">
        <v>36</v>
      </c>
      <c r="M34" s="45" t="s">
        <v>33</v>
      </c>
      <c r="N34" s="45" t="s">
        <v>34</v>
      </c>
      <c r="O34" s="45" t="s">
        <v>35</v>
      </c>
      <c r="P34" s="45" t="s">
        <v>35</v>
      </c>
      <c r="Q34" s="45" t="s">
        <v>35</v>
      </c>
      <c r="R34" s="46">
        <v>7.2399750000000003</v>
      </c>
      <c r="S34" s="46">
        <v>8.9747839999999997</v>
      </c>
      <c r="T34" s="46">
        <v>141.04300000000001</v>
      </c>
      <c r="U34" s="46">
        <v>9.6015219999999999E-4</v>
      </c>
      <c r="V34" s="46">
        <v>4.0369289999999999E-3</v>
      </c>
      <c r="W34" s="46">
        <v>1.001584E-2</v>
      </c>
      <c r="X34" s="46">
        <v>1.5559419999999999</v>
      </c>
      <c r="Y34" s="46">
        <v>1.5644570000000001E-5</v>
      </c>
      <c r="Z34" s="46">
        <v>3.3450800000000002E-4</v>
      </c>
      <c r="AA34" s="46">
        <v>0</v>
      </c>
      <c r="AB34" s="46">
        <v>8.6632989999999995E-5</v>
      </c>
      <c r="AC34" s="45"/>
      <c r="AD34" s="47">
        <f t="shared" si="15"/>
        <v>0.12940702540807669</v>
      </c>
      <c r="AE34" s="47">
        <f t="shared" si="8"/>
        <v>0.54408767034393246</v>
      </c>
      <c r="AF34" s="47">
        <f t="shared" si="9"/>
        <v>1.349911046772825</v>
      </c>
      <c r="AG34" s="47">
        <f t="shared" si="10"/>
        <v>209.70615484450656</v>
      </c>
      <c r="AH34" s="47">
        <f t="shared" si="11"/>
        <v>2.1085378625268309E-3</v>
      </c>
      <c r="AI34" s="47">
        <f t="shared" si="12"/>
        <v>4.5084191084710235E-2</v>
      </c>
      <c r="AJ34" s="47">
        <f t="shared" si="13"/>
        <v>0</v>
      </c>
      <c r="AK34" s="47">
        <f t="shared" si="14"/>
        <v>1.1676187939899165E-2</v>
      </c>
    </row>
    <row r="35" spans="1:37">
      <c r="A35" s="37">
        <v>2015</v>
      </c>
      <c r="B35" s="37" t="s">
        <v>26</v>
      </c>
      <c r="C35" s="37" t="s">
        <v>27</v>
      </c>
      <c r="D35" s="37">
        <v>2270002027</v>
      </c>
      <c r="E35" s="44" t="s">
        <v>42</v>
      </c>
      <c r="F35" s="44" t="s">
        <v>29</v>
      </c>
      <c r="G35" s="44">
        <v>15</v>
      </c>
      <c r="H35" s="45" t="s">
        <v>79</v>
      </c>
      <c r="I35" s="45" t="s">
        <v>191</v>
      </c>
      <c r="J35" s="45" t="s">
        <v>30</v>
      </c>
      <c r="K35" s="45" t="s">
        <v>31</v>
      </c>
      <c r="L35" s="45" t="s">
        <v>32</v>
      </c>
      <c r="M35" s="45" t="s">
        <v>33</v>
      </c>
      <c r="N35" s="45" t="s">
        <v>34</v>
      </c>
      <c r="O35" s="45" t="s">
        <v>35</v>
      </c>
      <c r="P35" s="45" t="s">
        <v>35</v>
      </c>
      <c r="Q35" s="45" t="s">
        <v>35</v>
      </c>
      <c r="R35" s="46">
        <v>16.783750000000001</v>
      </c>
      <c r="S35" s="46">
        <v>34.517040000000001</v>
      </c>
      <c r="T35" s="46">
        <v>9.7183589999999995</v>
      </c>
      <c r="U35" s="46">
        <v>1.2383779999999999E-4</v>
      </c>
      <c r="V35" s="46">
        <v>6.4957929999999995E-4</v>
      </c>
      <c r="W35" s="46">
        <v>7.7551910000000005E-4</v>
      </c>
      <c r="X35" s="46">
        <v>0.10638499999999999</v>
      </c>
      <c r="Y35" s="46">
        <v>1.655445E-6</v>
      </c>
      <c r="Z35" s="46">
        <v>3.0303720000000001E-5</v>
      </c>
      <c r="AA35" s="46">
        <v>0</v>
      </c>
      <c r="AB35" s="46">
        <v>1.117368E-5</v>
      </c>
      <c r="AC35" s="45"/>
      <c r="AD35" s="47">
        <f t="shared" si="15"/>
        <v>0.21698587549801487</v>
      </c>
      <c r="AE35" s="47">
        <f t="shared" si="8"/>
        <v>1.1381785942247653</v>
      </c>
      <c r="AF35" s="47">
        <f t="shared" si="9"/>
        <v>1.3588475479936868</v>
      </c>
      <c r="AG35" s="47">
        <f t="shared" si="10"/>
        <v>186.40546234555453</v>
      </c>
      <c r="AH35" s="47">
        <f t="shared" si="11"/>
        <v>2.9006343997051891E-3</v>
      </c>
      <c r="AI35" s="47">
        <f t="shared" si="12"/>
        <v>5.3097513158718135E-2</v>
      </c>
      <c r="AJ35" s="47">
        <f t="shared" si="13"/>
        <v>0</v>
      </c>
      <c r="AK35" s="47">
        <f t="shared" si="14"/>
        <v>1.9578276885851162E-2</v>
      </c>
    </row>
    <row r="36" spans="1:37" hidden="1">
      <c r="A36" s="37">
        <v>2015</v>
      </c>
      <c r="B36" s="37" t="s">
        <v>26</v>
      </c>
      <c r="C36" s="37" t="s">
        <v>27</v>
      </c>
      <c r="D36" s="37">
        <v>2270002027</v>
      </c>
      <c r="E36" s="44" t="s">
        <v>42</v>
      </c>
      <c r="F36" s="44" t="s">
        <v>29</v>
      </c>
      <c r="G36" s="44">
        <v>50</v>
      </c>
      <c r="H36" s="45" t="s">
        <v>190</v>
      </c>
      <c r="I36" s="45" t="s">
        <v>189</v>
      </c>
      <c r="J36" s="45" t="s">
        <v>30</v>
      </c>
      <c r="K36" s="45" t="s">
        <v>31</v>
      </c>
      <c r="L36" s="45" t="s">
        <v>32</v>
      </c>
      <c r="M36" s="45" t="s">
        <v>33</v>
      </c>
      <c r="N36" s="45" t="s">
        <v>34</v>
      </c>
      <c r="O36" s="45" t="s">
        <v>35</v>
      </c>
      <c r="P36" s="45" t="s">
        <v>35</v>
      </c>
      <c r="Q36" s="45" t="s">
        <v>35</v>
      </c>
      <c r="R36" s="46">
        <v>8.3471589999999998E-2</v>
      </c>
      <c r="S36" s="46">
        <v>0.1224548</v>
      </c>
      <c r="T36" s="46">
        <v>0.20432649999999999</v>
      </c>
      <c r="U36" s="46">
        <v>5.7542029999999998E-6</v>
      </c>
      <c r="V36" s="46">
        <v>1.9811709999999999E-5</v>
      </c>
      <c r="W36" s="46">
        <v>1.9285810000000002E-5</v>
      </c>
      <c r="X36" s="46">
        <v>2.2138779999999999E-3</v>
      </c>
      <c r="Y36" s="46">
        <v>2.8619919999999999E-8</v>
      </c>
      <c r="Z36" s="46">
        <v>1.5009009999999999E-6</v>
      </c>
      <c r="AA36" s="46">
        <v>0</v>
      </c>
      <c r="AB36" s="46">
        <v>5.191924E-7</v>
      </c>
      <c r="AC36" s="45"/>
      <c r="AD36" s="47">
        <f t="shared" si="15"/>
        <v>0.85259425708098024</v>
      </c>
      <c r="AE36" s="47">
        <f t="shared" si="8"/>
        <v>2.9354804077912826</v>
      </c>
      <c r="AF36" s="47">
        <f t="shared" si="9"/>
        <v>2.8575583532862741</v>
      </c>
      <c r="AG36" s="47">
        <f t="shared" si="10"/>
        <v>328.027994264006</v>
      </c>
      <c r="AH36" s="47">
        <f t="shared" si="11"/>
        <v>4.2405836968416096E-3</v>
      </c>
      <c r="AI36" s="47">
        <f t="shared" si="12"/>
        <v>0.2223869357836524</v>
      </c>
      <c r="AJ36" s="47">
        <f t="shared" si="13"/>
        <v>0</v>
      </c>
      <c r="AK36" s="47">
        <f t="shared" si="14"/>
        <v>7.6928196408797375E-2</v>
      </c>
    </row>
    <row r="37" spans="1:37" hidden="1">
      <c r="A37" s="37">
        <v>2015</v>
      </c>
      <c r="B37" s="37" t="s">
        <v>26</v>
      </c>
      <c r="C37" s="37" t="s">
        <v>27</v>
      </c>
      <c r="D37" s="37">
        <v>2270002027</v>
      </c>
      <c r="E37" s="44" t="s">
        <v>42</v>
      </c>
      <c r="F37" s="44" t="s">
        <v>29</v>
      </c>
      <c r="G37" s="44">
        <v>120</v>
      </c>
      <c r="H37" s="45" t="s">
        <v>73</v>
      </c>
      <c r="I37" s="45" t="s">
        <v>188</v>
      </c>
      <c r="J37" s="45" t="s">
        <v>30</v>
      </c>
      <c r="K37" s="45" t="s">
        <v>31</v>
      </c>
      <c r="L37" s="45" t="s">
        <v>32</v>
      </c>
      <c r="M37" s="45" t="s">
        <v>33</v>
      </c>
      <c r="N37" s="45" t="s">
        <v>34</v>
      </c>
      <c r="O37" s="45" t="s">
        <v>35</v>
      </c>
      <c r="P37" s="45" t="s">
        <v>35</v>
      </c>
      <c r="Q37" s="45" t="s">
        <v>35</v>
      </c>
      <c r="R37" s="46">
        <v>1.365356</v>
      </c>
      <c r="S37" s="46">
        <v>2.0030109999999999</v>
      </c>
      <c r="T37" s="46">
        <v>7.336347</v>
      </c>
      <c r="U37" s="46">
        <v>9.8149199999999999E-5</v>
      </c>
      <c r="V37" s="46">
        <v>5.1254519999999995E-4</v>
      </c>
      <c r="W37" s="46">
        <v>6.7971120000000001E-4</v>
      </c>
      <c r="X37" s="46">
        <v>8.0255229999999997E-2</v>
      </c>
      <c r="Y37" s="46">
        <v>9.414352E-7</v>
      </c>
      <c r="Z37" s="46">
        <v>5.3071829999999998E-5</v>
      </c>
      <c r="AA37" s="46">
        <v>0</v>
      </c>
      <c r="AB37" s="46">
        <v>8.8558450000000006E-6</v>
      </c>
      <c r="AC37" s="45"/>
      <c r="AD37" s="47">
        <f t="shared" si="15"/>
        <v>0.37044626914180706</v>
      </c>
      <c r="AE37" s="47">
        <f t="shared" si="8"/>
        <v>1.9345084535232209</v>
      </c>
      <c r="AF37" s="47">
        <f t="shared" si="9"/>
        <v>2.5654460569612452</v>
      </c>
      <c r="AG37" s="47">
        <f t="shared" si="10"/>
        <v>302.9087402914912</v>
      </c>
      <c r="AH37" s="47">
        <f t="shared" si="11"/>
        <v>3.5532755995848256E-3</v>
      </c>
      <c r="AI37" s="47">
        <f t="shared" si="12"/>
        <v>0.20030995076911712</v>
      </c>
      <c r="AJ37" s="47">
        <f t="shared" si="13"/>
        <v>0</v>
      </c>
      <c r="AK37" s="47">
        <f t="shared" si="14"/>
        <v>3.3424773104091789E-2</v>
      </c>
    </row>
    <row r="38" spans="1:37" hidden="1">
      <c r="A38" s="37">
        <v>2015</v>
      </c>
      <c r="B38" s="37" t="s">
        <v>26</v>
      </c>
      <c r="C38" s="37" t="s">
        <v>27</v>
      </c>
      <c r="D38" s="37">
        <v>2270002027</v>
      </c>
      <c r="E38" s="44" t="s">
        <v>42</v>
      </c>
      <c r="F38" s="44" t="s">
        <v>29</v>
      </c>
      <c r="G38" s="44">
        <v>175</v>
      </c>
      <c r="H38" s="45" t="s">
        <v>71</v>
      </c>
      <c r="I38" s="45" t="s">
        <v>187</v>
      </c>
      <c r="J38" s="45" t="s">
        <v>30</v>
      </c>
      <c r="K38" s="45" t="s">
        <v>31</v>
      </c>
      <c r="L38" s="45" t="s">
        <v>32</v>
      </c>
      <c r="M38" s="45" t="s">
        <v>33</v>
      </c>
      <c r="N38" s="45" t="s">
        <v>34</v>
      </c>
      <c r="O38" s="45" t="s">
        <v>35</v>
      </c>
      <c r="P38" s="45" t="s">
        <v>35</v>
      </c>
      <c r="Q38" s="45" t="s">
        <v>35</v>
      </c>
      <c r="R38" s="46">
        <v>0.84664030000000001</v>
      </c>
      <c r="S38" s="46">
        <v>1.242041</v>
      </c>
      <c r="T38" s="46">
        <v>8.7380440000000004</v>
      </c>
      <c r="U38" s="46">
        <v>8.0880949999999997E-5</v>
      </c>
      <c r="V38" s="46">
        <v>5.1527090000000005E-4</v>
      </c>
      <c r="W38" s="46">
        <v>7.0259890000000001E-4</v>
      </c>
      <c r="X38" s="46">
        <v>9.5889139999999998E-2</v>
      </c>
      <c r="Y38" s="46">
        <v>1.078917E-6</v>
      </c>
      <c r="Z38" s="46">
        <v>3.5038289999999999E-5</v>
      </c>
      <c r="AA38" s="46">
        <v>0</v>
      </c>
      <c r="AB38" s="46">
        <v>7.2977579999999999E-6</v>
      </c>
      <c r="AC38" s="45"/>
      <c r="AD38" s="47">
        <f t="shared" si="15"/>
        <v>0.33757890826470305</v>
      </c>
      <c r="AE38" s="47">
        <f t="shared" si="8"/>
        <v>2.15062493556976</v>
      </c>
      <c r="AF38" s="47">
        <f t="shared" si="9"/>
        <v>2.9324899078210787</v>
      </c>
      <c r="AG38" s="47">
        <f t="shared" si="10"/>
        <v>400.21972041180607</v>
      </c>
      <c r="AH38" s="47">
        <f t="shared" si="11"/>
        <v>4.503157084186432E-3</v>
      </c>
      <c r="AI38" s="47">
        <f t="shared" si="12"/>
        <v>0.14624194801942933</v>
      </c>
      <c r="AJ38" s="47">
        <f t="shared" si="13"/>
        <v>0</v>
      </c>
      <c r="AK38" s="47">
        <f t="shared" si="14"/>
        <v>3.0459201807347742E-2</v>
      </c>
    </row>
    <row r="39" spans="1:37" hidden="1">
      <c r="A39" s="37">
        <v>2015</v>
      </c>
      <c r="B39" s="37" t="s">
        <v>26</v>
      </c>
      <c r="C39" s="37" t="s">
        <v>27</v>
      </c>
      <c r="D39" s="37">
        <v>2270002027</v>
      </c>
      <c r="E39" s="44" t="s">
        <v>42</v>
      </c>
      <c r="F39" s="44" t="s">
        <v>29</v>
      </c>
      <c r="G39" s="44">
        <v>250</v>
      </c>
      <c r="H39" s="45" t="s">
        <v>87</v>
      </c>
      <c r="I39" s="45" t="s">
        <v>186</v>
      </c>
      <c r="J39" s="45" t="s">
        <v>30</v>
      </c>
      <c r="K39" s="45" t="s">
        <v>31</v>
      </c>
      <c r="L39" s="45" t="s">
        <v>36</v>
      </c>
      <c r="M39" s="45" t="s">
        <v>33</v>
      </c>
      <c r="N39" s="45" t="s">
        <v>34</v>
      </c>
      <c r="O39" s="45" t="s">
        <v>35</v>
      </c>
      <c r="P39" s="45" t="s">
        <v>35</v>
      </c>
      <c r="Q39" s="45" t="s">
        <v>35</v>
      </c>
      <c r="R39" s="46">
        <v>0.17886769999999999</v>
      </c>
      <c r="S39" s="46">
        <v>0.262403</v>
      </c>
      <c r="T39" s="46">
        <v>3.0299109999999998</v>
      </c>
      <c r="U39" s="46">
        <v>1.8649609999999999E-5</v>
      </c>
      <c r="V39" s="46">
        <v>6.6787619999999999E-5</v>
      </c>
      <c r="W39" s="46">
        <v>2.142476E-4</v>
      </c>
      <c r="X39" s="46">
        <v>3.3464609999999999E-2</v>
      </c>
      <c r="Y39" s="46">
        <v>3.7653429999999998E-7</v>
      </c>
      <c r="Z39" s="46">
        <v>6.2324900000000002E-6</v>
      </c>
      <c r="AA39" s="46">
        <v>0</v>
      </c>
      <c r="AB39" s="46">
        <v>1.6827250000000001E-6</v>
      </c>
      <c r="AC39" s="45"/>
      <c r="AD39" s="47">
        <f t="shared" si="15"/>
        <v>0.25790751160619357</v>
      </c>
      <c r="AE39" s="47">
        <f t="shared" si="8"/>
        <v>0.92361335600583838</v>
      </c>
      <c r="AF39" s="47">
        <f t="shared" si="9"/>
        <v>2.9628536673742296</v>
      </c>
      <c r="AG39" s="47">
        <f t="shared" si="10"/>
        <v>462.78577900405099</v>
      </c>
      <c r="AH39" s="47">
        <f t="shared" si="11"/>
        <v>5.2071343233118517E-3</v>
      </c>
      <c r="AI39" s="47">
        <f t="shared" si="12"/>
        <v>8.6189790939890182E-2</v>
      </c>
      <c r="AJ39" s="47">
        <f t="shared" si="13"/>
        <v>0</v>
      </c>
      <c r="AK39" s="47">
        <f t="shared" si="14"/>
        <v>2.3270589436858575E-2</v>
      </c>
    </row>
    <row r="40" spans="1:37" hidden="1">
      <c r="A40" s="37">
        <v>2015</v>
      </c>
      <c r="B40" s="37" t="s">
        <v>26</v>
      </c>
      <c r="C40" s="37" t="s">
        <v>27</v>
      </c>
      <c r="D40" s="37">
        <v>2270002030</v>
      </c>
      <c r="E40" s="44" t="s">
        <v>43</v>
      </c>
      <c r="F40" s="44" t="s">
        <v>29</v>
      </c>
      <c r="G40" s="44">
        <v>15</v>
      </c>
      <c r="H40" s="45" t="s">
        <v>79</v>
      </c>
      <c r="I40" s="45" t="s">
        <v>185</v>
      </c>
      <c r="J40" s="45" t="s">
        <v>30</v>
      </c>
      <c r="K40" s="45" t="s">
        <v>31</v>
      </c>
      <c r="L40" s="45" t="s">
        <v>32</v>
      </c>
      <c r="M40" s="45" t="s">
        <v>33</v>
      </c>
      <c r="N40" s="45" t="s">
        <v>34</v>
      </c>
      <c r="O40" s="45" t="s">
        <v>35</v>
      </c>
      <c r="P40" s="45" t="s">
        <v>35</v>
      </c>
      <c r="Q40" s="45" t="s">
        <v>35</v>
      </c>
      <c r="R40" s="46">
        <v>0.44716919999999999</v>
      </c>
      <c r="S40" s="46">
        <v>0.75778080000000003</v>
      </c>
      <c r="T40" s="46">
        <v>0.29271269999999999</v>
      </c>
      <c r="U40" s="46">
        <v>3.7299399999999999E-6</v>
      </c>
      <c r="V40" s="46">
        <v>1.956505E-5</v>
      </c>
      <c r="W40" s="46">
        <v>2.33583E-5</v>
      </c>
      <c r="X40" s="46">
        <v>3.2042699999999999E-3</v>
      </c>
      <c r="Y40" s="46">
        <v>4.9861269999999999E-8</v>
      </c>
      <c r="Z40" s="46">
        <v>9.1273499999999997E-7</v>
      </c>
      <c r="AA40" s="46">
        <v>0</v>
      </c>
      <c r="AB40" s="46">
        <v>3.3654649999999999E-7</v>
      </c>
      <c r="AC40" s="45"/>
      <c r="AD40" s="47">
        <f t="shared" si="15"/>
        <v>0.29769396532612075</v>
      </c>
      <c r="AE40" s="47">
        <f t="shared" si="8"/>
        <v>1.5615257393694855</v>
      </c>
      <c r="AF40" s="47">
        <f t="shared" si="9"/>
        <v>1.8642726023145477</v>
      </c>
      <c r="AG40" s="47">
        <f t="shared" si="10"/>
        <v>255.73919212521616</v>
      </c>
      <c r="AH40" s="47">
        <f t="shared" si="11"/>
        <v>3.9795276016494482E-3</v>
      </c>
      <c r="AI40" s="47">
        <f t="shared" si="12"/>
        <v>7.2847204363055904E-2</v>
      </c>
      <c r="AJ40" s="47">
        <f t="shared" si="13"/>
        <v>0</v>
      </c>
      <c r="AK40" s="47">
        <f t="shared" si="14"/>
        <v>2.6860448720791026E-2</v>
      </c>
    </row>
    <row r="41" spans="1:37" hidden="1">
      <c r="A41" s="37">
        <v>2015</v>
      </c>
      <c r="B41" s="37" t="s">
        <v>26</v>
      </c>
      <c r="C41" s="37" t="s">
        <v>27</v>
      </c>
      <c r="D41" s="37">
        <v>2270002030</v>
      </c>
      <c r="E41" s="44" t="s">
        <v>43</v>
      </c>
      <c r="F41" s="44" t="s">
        <v>29</v>
      </c>
      <c r="G41" s="44">
        <v>25</v>
      </c>
      <c r="H41" s="45" t="s">
        <v>77</v>
      </c>
      <c r="I41" s="45" t="s">
        <v>184</v>
      </c>
      <c r="J41" s="45" t="s">
        <v>30</v>
      </c>
      <c r="K41" s="45" t="s">
        <v>31</v>
      </c>
      <c r="L41" s="45" t="s">
        <v>32</v>
      </c>
      <c r="M41" s="45" t="s">
        <v>33</v>
      </c>
      <c r="N41" s="45" t="s">
        <v>34</v>
      </c>
      <c r="O41" s="45" t="s">
        <v>35</v>
      </c>
      <c r="P41" s="45" t="s">
        <v>35</v>
      </c>
      <c r="Q41" s="45" t="s">
        <v>35</v>
      </c>
      <c r="R41" s="46">
        <v>0.4710182</v>
      </c>
      <c r="S41" s="46">
        <v>0.79819580000000001</v>
      </c>
      <c r="T41" s="46">
        <v>1.195554</v>
      </c>
      <c r="U41" s="46">
        <v>1.5834539999999998E-5</v>
      </c>
      <c r="V41" s="46">
        <v>5.4045400000000003E-5</v>
      </c>
      <c r="W41" s="46">
        <v>1.000616E-4</v>
      </c>
      <c r="X41" s="46">
        <v>1.3125639999999999E-2</v>
      </c>
      <c r="Y41" s="46">
        <v>1.6653949999999999E-7</v>
      </c>
      <c r="Z41" s="46">
        <v>3.76138E-6</v>
      </c>
      <c r="AA41" s="46">
        <v>0</v>
      </c>
      <c r="AB41" s="46">
        <v>1.428725E-6</v>
      </c>
      <c r="AC41" s="45"/>
      <c r="AD41" s="47">
        <f t="shared" si="15"/>
        <v>0.71987823980030963</v>
      </c>
      <c r="AE41" s="47">
        <f t="shared" si="8"/>
        <v>2.4570405847788228</v>
      </c>
      <c r="AF41" s="47">
        <f t="shared" si="9"/>
        <v>4.5490534287451787</v>
      </c>
      <c r="AG41" s="47">
        <f t="shared" si="10"/>
        <v>596.72479399164956</v>
      </c>
      <c r="AH41" s="47">
        <f t="shared" si="11"/>
        <v>7.5713069099085702E-3</v>
      </c>
      <c r="AI41" s="47">
        <f t="shared" si="12"/>
        <v>0.17100184871932422</v>
      </c>
      <c r="AJ41" s="47">
        <f t="shared" si="13"/>
        <v>0</v>
      </c>
      <c r="AK41" s="47">
        <f t="shared" si="14"/>
        <v>6.4953452273239232E-2</v>
      </c>
    </row>
    <row r="42" spans="1:37" hidden="1">
      <c r="A42" s="37">
        <v>2015</v>
      </c>
      <c r="B42" s="37" t="s">
        <v>26</v>
      </c>
      <c r="C42" s="37" t="s">
        <v>27</v>
      </c>
      <c r="D42" s="37">
        <v>2270002030</v>
      </c>
      <c r="E42" s="44" t="s">
        <v>43</v>
      </c>
      <c r="F42" s="44" t="s">
        <v>29</v>
      </c>
      <c r="G42" s="44">
        <v>50</v>
      </c>
      <c r="H42" s="45" t="s">
        <v>75</v>
      </c>
      <c r="I42" s="45" t="s">
        <v>183</v>
      </c>
      <c r="J42" s="45" t="s">
        <v>30</v>
      </c>
      <c r="K42" s="45" t="s">
        <v>31</v>
      </c>
      <c r="L42" s="45" t="s">
        <v>32</v>
      </c>
      <c r="M42" s="45" t="s">
        <v>33</v>
      </c>
      <c r="N42" s="45" t="s">
        <v>34</v>
      </c>
      <c r="O42" s="45" t="s">
        <v>35</v>
      </c>
      <c r="P42" s="45" t="s">
        <v>35</v>
      </c>
      <c r="Q42" s="45" t="s">
        <v>35</v>
      </c>
      <c r="R42" s="46">
        <v>17.9285</v>
      </c>
      <c r="S42" s="46">
        <v>30.95487</v>
      </c>
      <c r="T42" s="46">
        <v>47.50817</v>
      </c>
      <c r="U42" s="46">
        <v>2.1650660000000002E-3</v>
      </c>
      <c r="V42" s="46">
        <v>6.0485950000000004E-3</v>
      </c>
      <c r="W42" s="46">
        <v>5.0081070000000004E-3</v>
      </c>
      <c r="X42" s="46">
        <v>0.50902630000000004</v>
      </c>
      <c r="Y42" s="46">
        <v>6.5804370000000001E-6</v>
      </c>
      <c r="Z42" s="46">
        <v>4.8684310000000002E-4</v>
      </c>
      <c r="AA42" s="46">
        <v>0</v>
      </c>
      <c r="AB42" s="46">
        <v>1.9535040000000001E-4</v>
      </c>
      <c r="AC42" s="45"/>
      <c r="AD42" s="47">
        <f t="shared" si="15"/>
        <v>1.2690396536635433</v>
      </c>
      <c r="AE42" s="47">
        <f t="shared" si="8"/>
        <v>3.5453454554969865</v>
      </c>
      <c r="AF42" s="47">
        <f t="shared" si="9"/>
        <v>2.9354700377678866</v>
      </c>
      <c r="AG42" s="47">
        <f t="shared" si="10"/>
        <v>298.36252541845596</v>
      </c>
      <c r="AH42" s="47">
        <f t="shared" si="11"/>
        <v>3.857081258231742E-3</v>
      </c>
      <c r="AI42" s="47">
        <f t="shared" si="12"/>
        <v>0.28535998395082912</v>
      </c>
      <c r="AJ42" s="47">
        <f t="shared" si="13"/>
        <v>0</v>
      </c>
      <c r="AK42" s="47">
        <f t="shared" si="14"/>
        <v>0.11450339341111754</v>
      </c>
    </row>
    <row r="43" spans="1:37">
      <c r="A43" s="37">
        <v>2015</v>
      </c>
      <c r="B43" s="37" t="s">
        <v>26</v>
      </c>
      <c r="C43" s="37" t="s">
        <v>27</v>
      </c>
      <c r="D43" s="37">
        <v>2270002030</v>
      </c>
      <c r="E43" s="44" t="s">
        <v>43</v>
      </c>
      <c r="F43" s="44" t="s">
        <v>29</v>
      </c>
      <c r="G43" s="44">
        <v>120</v>
      </c>
      <c r="H43" s="45" t="s">
        <v>73</v>
      </c>
      <c r="I43" s="45" t="s">
        <v>182</v>
      </c>
      <c r="J43" s="45" t="s">
        <v>30</v>
      </c>
      <c r="K43" s="45" t="s">
        <v>31</v>
      </c>
      <c r="L43" s="45" t="s">
        <v>32</v>
      </c>
      <c r="M43" s="45" t="s">
        <v>33</v>
      </c>
      <c r="N43" s="45" t="s">
        <v>34</v>
      </c>
      <c r="O43" s="45" t="s">
        <v>35</v>
      </c>
      <c r="P43" s="45" t="s">
        <v>35</v>
      </c>
      <c r="Q43" s="45" t="s">
        <v>35</v>
      </c>
      <c r="R43" s="46">
        <v>24.29618</v>
      </c>
      <c r="S43" s="46">
        <v>41.949159999999999</v>
      </c>
      <c r="T43" s="46">
        <v>124.73480000000001</v>
      </c>
      <c r="U43" s="46">
        <v>2.4166579999999999E-3</v>
      </c>
      <c r="V43" s="46">
        <v>9.6497709999999997E-3</v>
      </c>
      <c r="W43" s="46">
        <v>1.4837299999999999E-2</v>
      </c>
      <c r="X43" s="46">
        <v>1.359926</v>
      </c>
      <c r="Y43" s="46">
        <v>1.5952629999999999E-5</v>
      </c>
      <c r="Z43" s="46">
        <v>1.2470859999999999E-3</v>
      </c>
      <c r="AA43" s="46">
        <v>0</v>
      </c>
      <c r="AB43" s="46">
        <v>2.1805119999999999E-4</v>
      </c>
      <c r="AC43" s="45"/>
      <c r="AD43" s="47">
        <f t="shared" si="15"/>
        <v>0.43552563340958439</v>
      </c>
      <c r="AE43" s="47">
        <f t="shared" si="8"/>
        <v>1.739063875414907</v>
      </c>
      <c r="AF43" s="47">
        <f t="shared" si="9"/>
        <v>2.6739507537218867</v>
      </c>
      <c r="AG43" s="47">
        <f t="shared" si="10"/>
        <v>245.08334755689984</v>
      </c>
      <c r="AH43" s="47">
        <f t="shared" si="11"/>
        <v>2.8749534627153439E-3</v>
      </c>
      <c r="AI43" s="47">
        <f t="shared" si="12"/>
        <v>0.22474753153579236</v>
      </c>
      <c r="AJ43" s="47">
        <f t="shared" si="13"/>
        <v>0</v>
      </c>
      <c r="AK43" s="47">
        <f t="shared" si="14"/>
        <v>3.9296783821177829E-2</v>
      </c>
    </row>
    <row r="44" spans="1:37" hidden="1">
      <c r="A44" s="37">
        <v>2015</v>
      </c>
      <c r="B44" s="37" t="s">
        <v>26</v>
      </c>
      <c r="C44" s="37" t="s">
        <v>27</v>
      </c>
      <c r="D44" s="37">
        <v>2270002030</v>
      </c>
      <c r="E44" s="44" t="s">
        <v>43</v>
      </c>
      <c r="F44" s="44" t="s">
        <v>29</v>
      </c>
      <c r="G44" s="44">
        <v>175</v>
      </c>
      <c r="H44" s="45" t="s">
        <v>71</v>
      </c>
      <c r="I44" s="45" t="s">
        <v>181</v>
      </c>
      <c r="J44" s="45" t="s">
        <v>30</v>
      </c>
      <c r="K44" s="45" t="s">
        <v>31</v>
      </c>
      <c r="L44" s="45" t="s">
        <v>32</v>
      </c>
      <c r="M44" s="45" t="s">
        <v>33</v>
      </c>
      <c r="N44" s="45" t="s">
        <v>34</v>
      </c>
      <c r="O44" s="45" t="s">
        <v>35</v>
      </c>
      <c r="P44" s="45" t="s">
        <v>35</v>
      </c>
      <c r="Q44" s="45" t="s">
        <v>35</v>
      </c>
      <c r="R44" s="46">
        <v>2.6591659999999999</v>
      </c>
      <c r="S44" s="46">
        <v>4.5912439999999997</v>
      </c>
      <c r="T44" s="46">
        <v>30.150510000000001</v>
      </c>
      <c r="U44" s="46">
        <v>4.0894199999999998E-4</v>
      </c>
      <c r="V44" s="46">
        <v>1.9578239999999999E-3</v>
      </c>
      <c r="W44" s="46">
        <v>3.172902E-3</v>
      </c>
      <c r="X44" s="46">
        <v>0.33003870000000002</v>
      </c>
      <c r="Y44" s="46">
        <v>3.7135009999999999E-6</v>
      </c>
      <c r="Z44" s="46">
        <v>1.7309150000000001E-4</v>
      </c>
      <c r="AA44" s="46">
        <v>0</v>
      </c>
      <c r="AB44" s="46">
        <v>3.6898179999999997E-5</v>
      </c>
      <c r="AC44" s="45"/>
      <c r="AD44" s="47">
        <f t="shared" si="15"/>
        <v>0.46173876361177923</v>
      </c>
      <c r="AE44" s="47">
        <f t="shared" si="8"/>
        <v>2.2105903358653998</v>
      </c>
      <c r="AF44" s="47">
        <f t="shared" si="9"/>
        <v>3.5825418923498735</v>
      </c>
      <c r="AG44" s="47">
        <f t="shared" si="10"/>
        <v>372.6485938887152</v>
      </c>
      <c r="AH44" s="47">
        <f t="shared" si="11"/>
        <v>4.192935331687883E-3</v>
      </c>
      <c r="AI44" s="47">
        <f t="shared" si="12"/>
        <v>0.1954386079241269</v>
      </c>
      <c r="AJ44" s="47">
        <f t="shared" si="13"/>
        <v>0</v>
      </c>
      <c r="AK44" s="47">
        <f t="shared" si="14"/>
        <v>4.1661947202109063E-2</v>
      </c>
    </row>
    <row r="45" spans="1:37" hidden="1">
      <c r="A45" s="37">
        <v>2015</v>
      </c>
      <c r="B45" s="37" t="s">
        <v>26</v>
      </c>
      <c r="C45" s="37" t="s">
        <v>27</v>
      </c>
      <c r="D45" s="37">
        <v>2270002030</v>
      </c>
      <c r="E45" s="44" t="s">
        <v>43</v>
      </c>
      <c r="F45" s="44" t="s">
        <v>29</v>
      </c>
      <c r="G45" s="44">
        <v>250</v>
      </c>
      <c r="H45" s="45" t="s">
        <v>87</v>
      </c>
      <c r="I45" s="45" t="s">
        <v>180</v>
      </c>
      <c r="J45" s="45" t="s">
        <v>30</v>
      </c>
      <c r="K45" s="45" t="s">
        <v>31</v>
      </c>
      <c r="L45" s="45" t="s">
        <v>36</v>
      </c>
      <c r="M45" s="45" t="s">
        <v>33</v>
      </c>
      <c r="N45" s="45" t="s">
        <v>34</v>
      </c>
      <c r="O45" s="45" t="s">
        <v>35</v>
      </c>
      <c r="P45" s="45" t="s">
        <v>35</v>
      </c>
      <c r="Q45" s="45" t="s">
        <v>35</v>
      </c>
      <c r="R45" s="46">
        <v>0.23849020000000001</v>
      </c>
      <c r="S45" s="46">
        <v>0.41177069999999999</v>
      </c>
      <c r="T45" s="46">
        <v>4.1639799999999996</v>
      </c>
      <c r="U45" s="46">
        <v>4.3296430000000003E-5</v>
      </c>
      <c r="V45" s="46">
        <v>1.334207E-4</v>
      </c>
      <c r="W45" s="46">
        <v>4.0205440000000002E-4</v>
      </c>
      <c r="X45" s="46">
        <v>4.5850809999999999E-2</v>
      </c>
      <c r="Y45" s="46">
        <v>5.1590019999999999E-7</v>
      </c>
      <c r="Z45" s="46">
        <v>1.5417539999999999E-5</v>
      </c>
      <c r="AA45" s="46">
        <v>0</v>
      </c>
      <c r="AB45" s="46">
        <v>3.906568E-6</v>
      </c>
      <c r="AC45" s="45"/>
      <c r="AD45" s="47">
        <f t="shared" si="15"/>
        <v>0.38155722392098324</v>
      </c>
      <c r="AE45" s="47">
        <f t="shared" si="8"/>
        <v>1.175792828775821</v>
      </c>
      <c r="AF45" s="47">
        <f t="shared" si="9"/>
        <v>3.5431734378380986</v>
      </c>
      <c r="AG45" s="47">
        <f t="shared" si="10"/>
        <v>404.06813629041602</v>
      </c>
      <c r="AH45" s="47">
        <f t="shared" si="11"/>
        <v>4.5464590991054002E-3</v>
      </c>
      <c r="AI45" s="47">
        <f t="shared" si="12"/>
        <v>0.13586971863709585</v>
      </c>
      <c r="AJ45" s="47">
        <f t="shared" si="13"/>
        <v>0</v>
      </c>
      <c r="AK45" s="47">
        <f t="shared" si="14"/>
        <v>3.4427301307256693E-2</v>
      </c>
    </row>
    <row r="46" spans="1:37" hidden="1">
      <c r="A46" s="37">
        <v>2015</v>
      </c>
      <c r="B46" s="37" t="s">
        <v>26</v>
      </c>
      <c r="C46" s="37" t="s">
        <v>27</v>
      </c>
      <c r="D46" s="37">
        <v>2270002030</v>
      </c>
      <c r="E46" s="44" t="s">
        <v>43</v>
      </c>
      <c r="F46" s="44" t="s">
        <v>29</v>
      </c>
      <c r="G46" s="44">
        <v>500</v>
      </c>
      <c r="H46" s="45" t="s">
        <v>98</v>
      </c>
      <c r="I46" s="45" t="s">
        <v>179</v>
      </c>
      <c r="J46" s="45" t="s">
        <v>30</v>
      </c>
      <c r="K46" s="45" t="s">
        <v>31</v>
      </c>
      <c r="L46" s="45" t="s">
        <v>36</v>
      </c>
      <c r="M46" s="45" t="s">
        <v>33</v>
      </c>
      <c r="N46" s="45" t="s">
        <v>34</v>
      </c>
      <c r="O46" s="45" t="s">
        <v>35</v>
      </c>
      <c r="P46" s="45" t="s">
        <v>35</v>
      </c>
      <c r="Q46" s="45" t="s">
        <v>35</v>
      </c>
      <c r="R46" s="46">
        <v>0.30407499999999998</v>
      </c>
      <c r="S46" s="46">
        <v>0.52500800000000003</v>
      </c>
      <c r="T46" s="46">
        <v>7.420585</v>
      </c>
      <c r="U46" s="46">
        <v>7.0588910000000005E-5</v>
      </c>
      <c r="V46" s="46">
        <v>2.9590900000000002E-4</v>
      </c>
      <c r="W46" s="46">
        <v>6.4509270000000002E-4</v>
      </c>
      <c r="X46" s="46">
        <v>8.1646380000000005E-2</v>
      </c>
      <c r="Y46" s="46">
        <v>8.0138580000000002E-7</v>
      </c>
      <c r="Z46" s="46">
        <v>2.47769E-5</v>
      </c>
      <c r="AA46" s="46">
        <v>0</v>
      </c>
      <c r="AB46" s="46">
        <v>6.3691240000000004E-6</v>
      </c>
      <c r="AC46" s="45"/>
      <c r="AD46" s="47">
        <f t="shared" si="15"/>
        <v>0.24395155560296222</v>
      </c>
      <c r="AE46" s="47">
        <f t="shared" si="8"/>
        <v>1.0226459208240637</v>
      </c>
      <c r="AF46" s="47">
        <f t="shared" si="9"/>
        <v>2.2294063992929631</v>
      </c>
      <c r="AG46" s="47">
        <f t="shared" si="10"/>
        <v>282.16558961387256</v>
      </c>
      <c r="AH46" s="47">
        <f t="shared" si="11"/>
        <v>2.7695471221771857E-3</v>
      </c>
      <c r="AI46" s="47">
        <f t="shared" si="12"/>
        <v>8.5627661597537569E-2</v>
      </c>
      <c r="AJ46" s="47">
        <f t="shared" si="13"/>
        <v>0</v>
      </c>
      <c r="AK46" s="47">
        <f t="shared" si="14"/>
        <v>2.2011357132843693E-2</v>
      </c>
    </row>
    <row r="47" spans="1:37" hidden="1">
      <c r="A47" s="37">
        <v>2015</v>
      </c>
      <c r="B47" s="37" t="s">
        <v>26</v>
      </c>
      <c r="C47" s="37" t="s">
        <v>27</v>
      </c>
      <c r="D47" s="37">
        <v>2270002030</v>
      </c>
      <c r="E47" s="44" t="s">
        <v>43</v>
      </c>
      <c r="F47" s="44" t="s">
        <v>29</v>
      </c>
      <c r="G47" s="44">
        <v>750</v>
      </c>
      <c r="H47" s="45" t="s">
        <v>96</v>
      </c>
      <c r="I47" s="45" t="s">
        <v>178</v>
      </c>
      <c r="J47" s="45" t="s">
        <v>30</v>
      </c>
      <c r="K47" s="45" t="s">
        <v>31</v>
      </c>
      <c r="L47" s="45" t="s">
        <v>36</v>
      </c>
      <c r="M47" s="45" t="s">
        <v>33</v>
      </c>
      <c r="N47" s="45" t="s">
        <v>34</v>
      </c>
      <c r="O47" s="45" t="s">
        <v>35</v>
      </c>
      <c r="P47" s="45" t="s">
        <v>35</v>
      </c>
      <c r="Q47" s="45" t="s">
        <v>35</v>
      </c>
      <c r="R47" s="46">
        <v>1.4479949999999999</v>
      </c>
      <c r="S47" s="46">
        <v>2.50007</v>
      </c>
      <c r="T47" s="46">
        <v>66.617940000000004</v>
      </c>
      <c r="U47" s="46">
        <v>6.3781160000000005E-4</v>
      </c>
      <c r="V47" s="46">
        <v>2.6564470000000001E-3</v>
      </c>
      <c r="W47" s="46">
        <v>5.9222500000000004E-3</v>
      </c>
      <c r="X47" s="46">
        <v>0.73295920000000003</v>
      </c>
      <c r="Y47" s="46">
        <v>7.3697010000000002E-6</v>
      </c>
      <c r="Z47" s="46">
        <v>2.250628E-4</v>
      </c>
      <c r="AA47" s="46">
        <v>0</v>
      </c>
      <c r="AB47" s="46">
        <v>5.7548730000000002E-5</v>
      </c>
      <c r="AC47" s="45"/>
      <c r="AD47" s="47">
        <f t="shared" si="15"/>
        <v>0.30859012402052749</v>
      </c>
      <c r="AE47" s="47">
        <f t="shared" si="8"/>
        <v>1.2852593292187822</v>
      </c>
      <c r="AF47" s="47">
        <f t="shared" si="9"/>
        <v>2.8653412104461085</v>
      </c>
      <c r="AG47" s="47">
        <f t="shared" si="10"/>
        <v>354.62504982660488</v>
      </c>
      <c r="AH47" s="47">
        <f t="shared" si="11"/>
        <v>3.5656562934637832E-3</v>
      </c>
      <c r="AI47" s="47">
        <f t="shared" si="12"/>
        <v>0.10889133619458656</v>
      </c>
      <c r="AJ47" s="47">
        <f t="shared" si="13"/>
        <v>0</v>
      </c>
      <c r="AK47" s="47">
        <f t="shared" si="14"/>
        <v>2.7843597902458734E-2</v>
      </c>
    </row>
    <row r="48" spans="1:37" hidden="1">
      <c r="A48" s="37">
        <v>2015</v>
      </c>
      <c r="B48" s="37" t="s">
        <v>26</v>
      </c>
      <c r="C48" s="37" t="s">
        <v>27</v>
      </c>
      <c r="D48" s="37">
        <v>2270002033</v>
      </c>
      <c r="E48" s="44" t="s">
        <v>44</v>
      </c>
      <c r="F48" s="44" t="s">
        <v>29</v>
      </c>
      <c r="G48" s="44">
        <v>15</v>
      </c>
      <c r="H48" s="45" t="s">
        <v>79</v>
      </c>
      <c r="I48" s="45" t="s">
        <v>177</v>
      </c>
      <c r="J48" s="45" t="s">
        <v>30</v>
      </c>
      <c r="K48" s="45" t="s">
        <v>31</v>
      </c>
      <c r="L48" s="45" t="s">
        <v>32</v>
      </c>
      <c r="M48" s="45" t="s">
        <v>33</v>
      </c>
      <c r="N48" s="45" t="s">
        <v>32</v>
      </c>
      <c r="O48" s="45" t="s">
        <v>35</v>
      </c>
      <c r="P48" s="45" t="s">
        <v>35</v>
      </c>
      <c r="Q48" s="45" t="s">
        <v>35</v>
      </c>
      <c r="R48" s="46">
        <v>5.9622559999999998E-2</v>
      </c>
      <c r="S48" s="46">
        <v>0.13259119999999999</v>
      </c>
      <c r="T48" s="46">
        <v>6.2598360000000006E-2</v>
      </c>
      <c r="U48" s="46">
        <v>7.9766969999999999E-7</v>
      </c>
      <c r="V48" s="46">
        <v>4.1841019999999999E-6</v>
      </c>
      <c r="W48" s="46">
        <v>4.9953110000000004E-6</v>
      </c>
      <c r="X48" s="46">
        <v>6.8525219999999998E-4</v>
      </c>
      <c r="Y48" s="46">
        <v>1.0663129999999999E-8</v>
      </c>
      <c r="Z48" s="46">
        <v>1.9508120000000001E-7</v>
      </c>
      <c r="AA48" s="46">
        <v>0</v>
      </c>
      <c r="AB48" s="46">
        <v>7.1972449999999995E-8</v>
      </c>
      <c r="AC48" s="45"/>
      <c r="AD48" s="47">
        <f t="shared" si="15"/>
        <v>0.36384815474933485</v>
      </c>
      <c r="AE48" s="47">
        <f t="shared" si="8"/>
        <v>1.9085315538286103</v>
      </c>
      <c r="AF48" s="47">
        <f t="shared" si="9"/>
        <v>2.278555509566246</v>
      </c>
      <c r="AG48" s="47">
        <f t="shared" si="10"/>
        <v>312.57016344976142</v>
      </c>
      <c r="AH48" s="47">
        <f t="shared" si="11"/>
        <v>4.86386805760865E-3</v>
      </c>
      <c r="AI48" s="47">
        <f t="shared" si="12"/>
        <v>8.8984117920344649E-2</v>
      </c>
      <c r="AJ48" s="47">
        <f t="shared" si="13"/>
        <v>0</v>
      </c>
      <c r="AK48" s="47">
        <f t="shared" si="14"/>
        <v>3.2829431938167841E-2</v>
      </c>
    </row>
    <row r="49" spans="1:37" hidden="1">
      <c r="A49" s="37">
        <v>2015</v>
      </c>
      <c r="B49" s="37" t="s">
        <v>26</v>
      </c>
      <c r="C49" s="37" t="s">
        <v>27</v>
      </c>
      <c r="D49" s="37">
        <v>2270002033</v>
      </c>
      <c r="E49" s="44" t="s">
        <v>44</v>
      </c>
      <c r="F49" s="44" t="s">
        <v>29</v>
      </c>
      <c r="G49" s="44">
        <v>25</v>
      </c>
      <c r="H49" s="45" t="s">
        <v>77</v>
      </c>
      <c r="I49" s="45" t="s">
        <v>176</v>
      </c>
      <c r="J49" s="45" t="s">
        <v>30</v>
      </c>
      <c r="K49" s="45" t="s">
        <v>31</v>
      </c>
      <c r="L49" s="45" t="s">
        <v>32</v>
      </c>
      <c r="M49" s="45" t="s">
        <v>33</v>
      </c>
      <c r="N49" s="45" t="s">
        <v>32</v>
      </c>
      <c r="O49" s="45" t="s">
        <v>35</v>
      </c>
      <c r="P49" s="45" t="s">
        <v>35</v>
      </c>
      <c r="Q49" s="45" t="s">
        <v>35</v>
      </c>
      <c r="R49" s="46">
        <v>0.17886769999999999</v>
      </c>
      <c r="S49" s="46">
        <v>0.3977736</v>
      </c>
      <c r="T49" s="46">
        <v>0.28938580000000003</v>
      </c>
      <c r="U49" s="46">
        <v>3.8336720000000003E-6</v>
      </c>
      <c r="V49" s="46">
        <v>1.308176E-5</v>
      </c>
      <c r="W49" s="46">
        <v>2.4232440000000001E-5</v>
      </c>
      <c r="X49" s="46">
        <v>3.1770779999999998E-3</v>
      </c>
      <c r="Y49" s="46">
        <v>4.0311100000000002E-8</v>
      </c>
      <c r="Z49" s="46">
        <v>9.2896439999999995E-7</v>
      </c>
      <c r="AA49" s="46">
        <v>0</v>
      </c>
      <c r="AB49" s="46">
        <v>3.4590609999999999E-7</v>
      </c>
      <c r="AC49" s="45"/>
      <c r="AD49" s="47">
        <f t="shared" si="15"/>
        <v>0.34973736199687461</v>
      </c>
      <c r="AE49" s="47">
        <f t="shared" si="8"/>
        <v>1.1934198420407993</v>
      </c>
      <c r="AF49" s="47">
        <f t="shared" si="9"/>
        <v>2.2106715546733118</v>
      </c>
      <c r="AG49" s="47">
        <f t="shared" si="10"/>
        <v>289.83775309371964</v>
      </c>
      <c r="AH49" s="47">
        <f t="shared" si="11"/>
        <v>3.6774919119820925E-3</v>
      </c>
      <c r="AI49" s="47">
        <f t="shared" si="12"/>
        <v>8.4747354141149658E-2</v>
      </c>
      <c r="AJ49" s="47">
        <f t="shared" si="13"/>
        <v>0</v>
      </c>
      <c r="AK49" s="47">
        <f t="shared" si="14"/>
        <v>3.1556243443003756E-2</v>
      </c>
    </row>
    <row r="50" spans="1:37" hidden="1">
      <c r="A50" s="37">
        <v>2015</v>
      </c>
      <c r="B50" s="37" t="s">
        <v>26</v>
      </c>
      <c r="C50" s="37" t="s">
        <v>27</v>
      </c>
      <c r="D50" s="37">
        <v>2270002033</v>
      </c>
      <c r="E50" s="44" t="s">
        <v>44</v>
      </c>
      <c r="F50" s="44" t="s">
        <v>29</v>
      </c>
      <c r="G50" s="44">
        <v>50</v>
      </c>
      <c r="H50" s="45" t="s">
        <v>75</v>
      </c>
      <c r="I50" s="45" t="s">
        <v>175</v>
      </c>
      <c r="J50" s="45" t="s">
        <v>30</v>
      </c>
      <c r="K50" s="45" t="s">
        <v>31</v>
      </c>
      <c r="L50" s="45" t="s">
        <v>32</v>
      </c>
      <c r="M50" s="45" t="s">
        <v>33</v>
      </c>
      <c r="N50" s="45" t="s">
        <v>32</v>
      </c>
      <c r="O50" s="45" t="s">
        <v>35</v>
      </c>
      <c r="P50" s="45" t="s">
        <v>35</v>
      </c>
      <c r="Q50" s="45" t="s">
        <v>35</v>
      </c>
      <c r="R50" s="46">
        <v>0.78105550000000001</v>
      </c>
      <c r="S50" s="46">
        <v>1.802921</v>
      </c>
      <c r="T50" s="46">
        <v>2.5536089999999998</v>
      </c>
      <c r="U50" s="46">
        <v>2.1122149999999999E-5</v>
      </c>
      <c r="V50" s="46">
        <v>2.013936E-4</v>
      </c>
      <c r="W50" s="46">
        <v>2.0199740000000001E-4</v>
      </c>
      <c r="X50" s="46">
        <v>2.7953349999999998E-2</v>
      </c>
      <c r="Y50" s="46">
        <v>3.6136709999999997E-7</v>
      </c>
      <c r="Z50" s="46">
        <v>6.7673039999999997E-6</v>
      </c>
      <c r="AA50" s="46">
        <v>0</v>
      </c>
      <c r="AB50" s="46">
        <v>1.9058170000000001E-6</v>
      </c>
      <c r="AC50" s="45"/>
      <c r="AD50" s="47">
        <f t="shared" si="15"/>
        <v>0.21256632409295803</v>
      </c>
      <c r="AE50" s="47">
        <f t="shared" si="8"/>
        <v>2.0267585093301372</v>
      </c>
      <c r="AF50" s="47">
        <f t="shared" si="9"/>
        <v>2.0328349526130101</v>
      </c>
      <c r="AG50" s="47">
        <f t="shared" si="10"/>
        <v>281.31325909454711</v>
      </c>
      <c r="AH50" s="47">
        <f t="shared" si="11"/>
        <v>3.6366788463831744E-3</v>
      </c>
      <c r="AI50" s="47">
        <f t="shared" si="12"/>
        <v>6.8103906813443291E-2</v>
      </c>
      <c r="AJ50" s="47">
        <f t="shared" si="13"/>
        <v>0</v>
      </c>
      <c r="AK50" s="47">
        <f t="shared" si="14"/>
        <v>1.9179511275313785E-2</v>
      </c>
    </row>
    <row r="51" spans="1:37" hidden="1">
      <c r="A51" s="37">
        <v>2015</v>
      </c>
      <c r="B51" s="37" t="s">
        <v>26</v>
      </c>
      <c r="C51" s="37" t="s">
        <v>27</v>
      </c>
      <c r="D51" s="37">
        <v>2270002033</v>
      </c>
      <c r="E51" s="44" t="s">
        <v>44</v>
      </c>
      <c r="F51" s="44" t="s">
        <v>29</v>
      </c>
      <c r="G51" s="44">
        <v>120</v>
      </c>
      <c r="H51" s="45" t="s">
        <v>73</v>
      </c>
      <c r="I51" s="45" t="s">
        <v>174</v>
      </c>
      <c r="J51" s="45" t="s">
        <v>30</v>
      </c>
      <c r="K51" s="45" t="s">
        <v>31</v>
      </c>
      <c r="L51" s="45" t="s">
        <v>32</v>
      </c>
      <c r="M51" s="45" t="s">
        <v>33</v>
      </c>
      <c r="N51" s="45" t="s">
        <v>32</v>
      </c>
      <c r="O51" s="45" t="s">
        <v>35</v>
      </c>
      <c r="P51" s="45" t="s">
        <v>35</v>
      </c>
      <c r="Q51" s="45" t="s">
        <v>35</v>
      </c>
      <c r="R51" s="46">
        <v>2.396827</v>
      </c>
      <c r="S51" s="46">
        <v>5.5326300000000002</v>
      </c>
      <c r="T51" s="46">
        <v>19.41602</v>
      </c>
      <c r="U51" s="46">
        <v>1.0394189999999999E-4</v>
      </c>
      <c r="V51" s="46">
        <v>1.2925359999999999E-3</v>
      </c>
      <c r="W51" s="46">
        <v>1.0330599999999999E-3</v>
      </c>
      <c r="X51" s="46">
        <v>0.2131516</v>
      </c>
      <c r="Y51" s="46">
        <v>2.5003780000000001E-6</v>
      </c>
      <c r="Z51" s="46">
        <v>4.4556070000000003E-5</v>
      </c>
      <c r="AA51" s="46">
        <v>0</v>
      </c>
      <c r="AB51" s="46">
        <v>9.3785080000000003E-6</v>
      </c>
      <c r="AC51" s="45"/>
      <c r="AD51" s="47">
        <f t="shared" si="15"/>
        <v>0.14203023950634688</v>
      </c>
      <c r="AE51" s="47">
        <f t="shared" si="8"/>
        <v>1.7661712711676003</v>
      </c>
      <c r="AF51" s="47">
        <f t="shared" si="9"/>
        <v>1.4116132110768296</v>
      </c>
      <c r="AG51" s="47">
        <f t="shared" si="10"/>
        <v>291.25860503955624</v>
      </c>
      <c r="AH51" s="47">
        <f t="shared" si="11"/>
        <v>3.4166133791704851E-3</v>
      </c>
      <c r="AI51" s="47">
        <f t="shared" si="12"/>
        <v>6.0883140423270685E-2</v>
      </c>
      <c r="AJ51" s="47">
        <f t="shared" si="13"/>
        <v>0</v>
      </c>
      <c r="AK51" s="47">
        <f t="shared" si="14"/>
        <v>1.2815156712088101E-2</v>
      </c>
    </row>
    <row r="52" spans="1:37" hidden="1">
      <c r="A52" s="37">
        <v>2015</v>
      </c>
      <c r="B52" s="37" t="s">
        <v>26</v>
      </c>
      <c r="C52" s="37" t="s">
        <v>27</v>
      </c>
      <c r="D52" s="37">
        <v>2270002033</v>
      </c>
      <c r="E52" s="44" t="s">
        <v>44</v>
      </c>
      <c r="F52" s="44" t="s">
        <v>29</v>
      </c>
      <c r="G52" s="44">
        <v>175</v>
      </c>
      <c r="H52" s="45" t="s">
        <v>71</v>
      </c>
      <c r="I52" s="45" t="s">
        <v>173</v>
      </c>
      <c r="J52" s="45" t="s">
        <v>30</v>
      </c>
      <c r="K52" s="45" t="s">
        <v>31</v>
      </c>
      <c r="L52" s="45" t="s">
        <v>32</v>
      </c>
      <c r="M52" s="45" t="s">
        <v>33</v>
      </c>
      <c r="N52" s="45" t="s">
        <v>32</v>
      </c>
      <c r="O52" s="45" t="s">
        <v>35</v>
      </c>
      <c r="P52" s="45" t="s">
        <v>35</v>
      </c>
      <c r="Q52" s="45" t="s">
        <v>35</v>
      </c>
      <c r="R52" s="46">
        <v>0.55448969999999997</v>
      </c>
      <c r="S52" s="46">
        <v>1.2799370000000001</v>
      </c>
      <c r="T52" s="46">
        <v>8.2057970000000005</v>
      </c>
      <c r="U52" s="46">
        <v>3.9553910000000002E-5</v>
      </c>
      <c r="V52" s="46">
        <v>4.8213640000000001E-4</v>
      </c>
      <c r="W52" s="46">
        <v>3.4342509999999999E-4</v>
      </c>
      <c r="X52" s="46">
        <v>9.0203400000000003E-2</v>
      </c>
      <c r="Y52" s="46">
        <v>1.0149429999999999E-6</v>
      </c>
      <c r="Z52" s="46">
        <v>1.2724170000000001E-5</v>
      </c>
      <c r="AA52" s="46">
        <v>0</v>
      </c>
      <c r="AB52" s="46">
        <v>3.5688859999999999E-6</v>
      </c>
      <c r="AC52" s="45"/>
      <c r="AD52" s="47">
        <f t="shared" si="15"/>
        <v>0.16020122040381676</v>
      </c>
      <c r="AE52" s="47">
        <f t="shared" si="8"/>
        <v>1.9527485318418016</v>
      </c>
      <c r="AF52" s="47">
        <f t="shared" si="9"/>
        <v>1.3909401153338017</v>
      </c>
      <c r="AG52" s="47">
        <f t="shared" si="10"/>
        <v>365.34175166433965</v>
      </c>
      <c r="AH52" s="47">
        <f t="shared" si="11"/>
        <v>4.1107214745725769E-3</v>
      </c>
      <c r="AI52" s="47">
        <f t="shared" si="12"/>
        <v>5.1535425009199672E-2</v>
      </c>
      <c r="AJ52" s="47">
        <f t="shared" si="13"/>
        <v>0</v>
      </c>
      <c r="AK52" s="47">
        <f t="shared" si="14"/>
        <v>1.4454699742252938E-2</v>
      </c>
    </row>
    <row r="53" spans="1:37" hidden="1">
      <c r="A53" s="37">
        <v>2015</v>
      </c>
      <c r="B53" s="37" t="s">
        <v>26</v>
      </c>
      <c r="C53" s="37" t="s">
        <v>27</v>
      </c>
      <c r="D53" s="37">
        <v>2270002033</v>
      </c>
      <c r="E53" s="44" t="s">
        <v>44</v>
      </c>
      <c r="F53" s="44" t="s">
        <v>29</v>
      </c>
      <c r="G53" s="44">
        <v>250</v>
      </c>
      <c r="H53" s="45" t="s">
        <v>87</v>
      </c>
      <c r="I53" s="45" t="s">
        <v>172</v>
      </c>
      <c r="J53" s="45" t="s">
        <v>30</v>
      </c>
      <c r="K53" s="45" t="s">
        <v>31</v>
      </c>
      <c r="L53" s="45" t="s">
        <v>36</v>
      </c>
      <c r="M53" s="45" t="s">
        <v>33</v>
      </c>
      <c r="N53" s="45" t="s">
        <v>32</v>
      </c>
      <c r="O53" s="45" t="s">
        <v>35</v>
      </c>
      <c r="P53" s="45" t="s">
        <v>35</v>
      </c>
      <c r="Q53" s="45" t="s">
        <v>35</v>
      </c>
      <c r="R53" s="46">
        <v>0.47698040000000003</v>
      </c>
      <c r="S53" s="46">
        <v>1.101021</v>
      </c>
      <c r="T53" s="46">
        <v>9.3570980000000006</v>
      </c>
      <c r="U53" s="46">
        <v>3.7450090000000002E-5</v>
      </c>
      <c r="V53" s="46">
        <v>1.8840069999999999E-4</v>
      </c>
      <c r="W53" s="46">
        <v>2.695854E-4</v>
      </c>
      <c r="X53" s="46">
        <v>0.1034591</v>
      </c>
      <c r="Y53" s="46">
        <v>1.164092E-6</v>
      </c>
      <c r="Z53" s="46">
        <v>7.8807790000000001E-6</v>
      </c>
      <c r="AA53" s="46">
        <v>0</v>
      </c>
      <c r="AB53" s="46">
        <v>3.3790620000000002E-6</v>
      </c>
      <c r="AC53" s="45"/>
      <c r="AD53" s="47">
        <f t="shared" si="15"/>
        <v>0.12342987698872229</v>
      </c>
      <c r="AE53" s="47">
        <f t="shared" si="8"/>
        <v>0.62094043634045126</v>
      </c>
      <c r="AF53" s="47">
        <f t="shared" si="9"/>
        <v>0.88851302520115416</v>
      </c>
      <c r="AG53" s="47">
        <f t="shared" si="10"/>
        <v>340.98566882920494</v>
      </c>
      <c r="AH53" s="47">
        <f t="shared" si="11"/>
        <v>3.8366725517496943E-3</v>
      </c>
      <c r="AI53" s="47">
        <f t="shared" si="12"/>
        <v>2.5973865017288499E-2</v>
      </c>
      <c r="AJ53" s="47">
        <f t="shared" si="13"/>
        <v>0</v>
      </c>
      <c r="AK53" s="47">
        <f t="shared" si="14"/>
        <v>1.113688129981172E-2</v>
      </c>
    </row>
    <row r="54" spans="1:37">
      <c r="A54" s="37">
        <v>2015</v>
      </c>
      <c r="B54" s="37" t="s">
        <v>26</v>
      </c>
      <c r="C54" s="37" t="s">
        <v>27</v>
      </c>
      <c r="D54" s="37">
        <v>2270002033</v>
      </c>
      <c r="E54" s="44" t="s">
        <v>44</v>
      </c>
      <c r="F54" s="44" t="s">
        <v>29</v>
      </c>
      <c r="G54" s="44">
        <v>500</v>
      </c>
      <c r="H54" s="45" t="s">
        <v>98</v>
      </c>
      <c r="I54" s="45" t="s">
        <v>171</v>
      </c>
      <c r="J54" s="45" t="s">
        <v>30</v>
      </c>
      <c r="K54" s="45" t="s">
        <v>31</v>
      </c>
      <c r="L54" s="45" t="s">
        <v>36</v>
      </c>
      <c r="M54" s="45" t="s">
        <v>33</v>
      </c>
      <c r="N54" s="45" t="s">
        <v>32</v>
      </c>
      <c r="O54" s="45" t="s">
        <v>35</v>
      </c>
      <c r="P54" s="45" t="s">
        <v>35</v>
      </c>
      <c r="Q54" s="45" t="s">
        <v>35</v>
      </c>
      <c r="R54" s="46">
        <v>1.0612820000000001</v>
      </c>
      <c r="S54" s="46">
        <v>2.4497710000000001</v>
      </c>
      <c r="T54" s="46">
        <v>34.453180000000003</v>
      </c>
      <c r="U54" s="46">
        <v>1.3678219999999999E-4</v>
      </c>
      <c r="V54" s="46">
        <v>6.7442890000000001E-4</v>
      </c>
      <c r="W54" s="46">
        <v>9.4160890000000001E-4</v>
      </c>
      <c r="X54" s="46">
        <v>0.38097520000000001</v>
      </c>
      <c r="Y54" s="46">
        <v>3.7393949999999998E-6</v>
      </c>
      <c r="Z54" s="46">
        <v>2.8728930000000001E-5</v>
      </c>
      <c r="AA54" s="46">
        <v>0</v>
      </c>
      <c r="AB54" s="46">
        <v>1.234164E-5</v>
      </c>
      <c r="AC54" s="45"/>
      <c r="AD54" s="47">
        <f t="shared" si="15"/>
        <v>0.10130645830977671</v>
      </c>
      <c r="AE54" s="47">
        <f t="shared" si="8"/>
        <v>0.49950946278652164</v>
      </c>
      <c r="AF54" s="47">
        <f t="shared" si="9"/>
        <v>0.69739383320318515</v>
      </c>
      <c r="AG54" s="47">
        <f t="shared" si="10"/>
        <v>282.16572197156393</v>
      </c>
      <c r="AH54" s="47">
        <f t="shared" si="11"/>
        <v>2.7695479650955129E-3</v>
      </c>
      <c r="AI54" s="47">
        <f t="shared" si="12"/>
        <v>2.1277813555634385E-2</v>
      </c>
      <c r="AJ54" s="47">
        <f t="shared" si="13"/>
        <v>0</v>
      </c>
      <c r="AK54" s="47">
        <f t="shared" si="14"/>
        <v>9.1407203432484086E-3</v>
      </c>
    </row>
    <row r="55" spans="1:37" hidden="1">
      <c r="A55" s="37">
        <v>2015</v>
      </c>
      <c r="B55" s="37" t="s">
        <v>26</v>
      </c>
      <c r="C55" s="37" t="s">
        <v>27</v>
      </c>
      <c r="D55" s="37">
        <v>2270002033</v>
      </c>
      <c r="E55" s="44" t="s">
        <v>44</v>
      </c>
      <c r="F55" s="44" t="s">
        <v>29</v>
      </c>
      <c r="G55" s="44">
        <v>750</v>
      </c>
      <c r="H55" s="45" t="s">
        <v>96</v>
      </c>
      <c r="I55" s="45" t="s">
        <v>170</v>
      </c>
      <c r="J55" s="45" t="s">
        <v>30</v>
      </c>
      <c r="K55" s="45" t="s">
        <v>31</v>
      </c>
      <c r="L55" s="45" t="s">
        <v>36</v>
      </c>
      <c r="M55" s="45" t="s">
        <v>33</v>
      </c>
      <c r="N55" s="45" t="s">
        <v>32</v>
      </c>
      <c r="O55" s="45" t="s">
        <v>35</v>
      </c>
      <c r="P55" s="45" t="s">
        <v>35</v>
      </c>
      <c r="Q55" s="45" t="s">
        <v>35</v>
      </c>
      <c r="R55" s="46">
        <v>22.443919999999999</v>
      </c>
      <c r="S55" s="46">
        <v>51.80762</v>
      </c>
      <c r="T55" s="46">
        <v>1439.6220000000001</v>
      </c>
      <c r="U55" s="46">
        <v>5.7259770000000001E-3</v>
      </c>
      <c r="V55" s="46">
        <v>2.818085E-2</v>
      </c>
      <c r="W55" s="46">
        <v>3.961427E-2</v>
      </c>
      <c r="X55" s="46">
        <v>15.918950000000001</v>
      </c>
      <c r="Y55" s="46">
        <v>1.6006080000000001E-4</v>
      </c>
      <c r="Z55" s="46">
        <v>1.2051480000000001E-3</v>
      </c>
      <c r="AA55" s="46">
        <v>0</v>
      </c>
      <c r="AB55" s="46">
        <v>5.1664569999999995E-4</v>
      </c>
      <c r="AC55" s="45"/>
      <c r="AD55" s="47">
        <f t="shared" si="15"/>
        <v>0.1336896344437363</v>
      </c>
      <c r="AE55" s="47">
        <f t="shared" si="8"/>
        <v>0.6579641404102331</v>
      </c>
      <c r="AF55" s="47">
        <f t="shared" si="9"/>
        <v>0.9249106790082231</v>
      </c>
      <c r="AG55" s="47">
        <f t="shared" si="10"/>
        <v>371.67431972362374</v>
      </c>
      <c r="AH55" s="47">
        <f t="shared" si="11"/>
        <v>3.7370862371211028E-3</v>
      </c>
      <c r="AI55" s="47">
        <f t="shared" si="12"/>
        <v>2.813769520391016E-2</v>
      </c>
      <c r="AJ55" s="47">
        <f t="shared" si="13"/>
        <v>0</v>
      </c>
      <c r="AK55" s="47">
        <f t="shared" si="14"/>
        <v>1.2062600805055319E-2</v>
      </c>
    </row>
    <row r="56" spans="1:37" hidden="1">
      <c r="A56" s="37">
        <v>2015</v>
      </c>
      <c r="B56" s="37" t="s">
        <v>26</v>
      </c>
      <c r="C56" s="37" t="s">
        <v>27</v>
      </c>
      <c r="D56" s="37">
        <v>2270002033</v>
      </c>
      <c r="E56" s="44" t="s">
        <v>44</v>
      </c>
      <c r="F56" s="44" t="s">
        <v>29</v>
      </c>
      <c r="G56" s="44">
        <v>1000</v>
      </c>
      <c r="H56" s="45" t="s">
        <v>83</v>
      </c>
      <c r="I56" s="45" t="s">
        <v>169</v>
      </c>
      <c r="J56" s="45" t="s">
        <v>30</v>
      </c>
      <c r="K56" s="45" t="s">
        <v>31</v>
      </c>
      <c r="L56" s="45" t="s">
        <v>36</v>
      </c>
      <c r="M56" s="45" t="s">
        <v>33</v>
      </c>
      <c r="N56" s="45" t="s">
        <v>32</v>
      </c>
      <c r="O56" s="45" t="s">
        <v>35</v>
      </c>
      <c r="P56" s="45" t="s">
        <v>35</v>
      </c>
      <c r="Q56" s="45" t="s">
        <v>35</v>
      </c>
      <c r="R56" s="46">
        <v>37.647869999999998</v>
      </c>
      <c r="S56" s="46">
        <v>86.816230000000004</v>
      </c>
      <c r="T56" s="46">
        <v>3641.2069999999999</v>
      </c>
      <c r="U56" s="46">
        <v>1.544621E-2</v>
      </c>
      <c r="V56" s="46">
        <v>7.1681079999999994E-2</v>
      </c>
      <c r="W56" s="46">
        <v>0.2154577</v>
      </c>
      <c r="X56" s="46">
        <v>40.258830000000003</v>
      </c>
      <c r="Y56" s="46">
        <v>4.0479140000000002E-4</v>
      </c>
      <c r="Z56" s="46">
        <v>5.1768830000000002E-3</v>
      </c>
      <c r="AA56" s="46">
        <v>0</v>
      </c>
      <c r="AB56" s="46">
        <v>1.393687E-3</v>
      </c>
      <c r="AC56" s="45"/>
      <c r="AD56" s="47">
        <f t="shared" si="15"/>
        <v>0.1614076274908505</v>
      </c>
      <c r="AE56" s="47">
        <f t="shared" si="8"/>
        <v>0.74904284344067928</v>
      </c>
      <c r="AF56" s="47">
        <f t="shared" si="9"/>
        <v>2.2514594959951615</v>
      </c>
      <c r="AG56" s="47">
        <f t="shared" si="10"/>
        <v>420.69104562591588</v>
      </c>
      <c r="AH56" s="47">
        <f t="shared" si="11"/>
        <v>4.2299321000232332E-3</v>
      </c>
      <c r="AI56" s="47">
        <f t="shared" si="12"/>
        <v>5.4096662082654366E-2</v>
      </c>
      <c r="AJ56" s="47">
        <f t="shared" si="13"/>
        <v>0</v>
      </c>
      <c r="AK56" s="47">
        <f t="shared" si="14"/>
        <v>1.4563553916128355E-2</v>
      </c>
    </row>
    <row r="57" spans="1:37" hidden="1">
      <c r="A57" s="37">
        <v>2015</v>
      </c>
      <c r="B57" s="37" t="s">
        <v>26</v>
      </c>
      <c r="C57" s="37" t="s">
        <v>27</v>
      </c>
      <c r="D57" s="37">
        <v>2270002036</v>
      </c>
      <c r="E57" s="44" t="s">
        <v>45</v>
      </c>
      <c r="F57" s="44" t="s">
        <v>29</v>
      </c>
      <c r="G57" s="44">
        <v>25</v>
      </c>
      <c r="H57" s="45" t="s">
        <v>81</v>
      </c>
      <c r="I57" s="45" t="s">
        <v>168</v>
      </c>
      <c r="J57" s="45" t="s">
        <v>30</v>
      </c>
      <c r="K57" s="45" t="s">
        <v>31</v>
      </c>
      <c r="L57" s="45" t="s">
        <v>32</v>
      </c>
      <c r="M57" s="45" t="s">
        <v>33</v>
      </c>
      <c r="N57" s="45" t="s">
        <v>34</v>
      </c>
      <c r="O57" s="45" t="s">
        <v>35</v>
      </c>
      <c r="P57" s="45" t="s">
        <v>35</v>
      </c>
      <c r="Q57" s="45" t="s">
        <v>35</v>
      </c>
      <c r="R57" s="46">
        <v>0.22060350000000001</v>
      </c>
      <c r="S57" s="46">
        <v>0.84446370000000004</v>
      </c>
      <c r="T57" s="46">
        <v>0.63170499999999996</v>
      </c>
      <c r="U57" s="46">
        <v>8.3666250000000006E-6</v>
      </c>
      <c r="V57" s="46">
        <v>2.8556420000000001E-5</v>
      </c>
      <c r="W57" s="46">
        <v>5.2870369999999999E-5</v>
      </c>
      <c r="X57" s="46">
        <v>6.9353030000000003E-3</v>
      </c>
      <c r="Y57" s="46">
        <v>8.7995859999999998E-8</v>
      </c>
      <c r="Z57" s="46">
        <v>1.9686990000000001E-6</v>
      </c>
      <c r="AA57" s="46">
        <v>0</v>
      </c>
      <c r="AB57" s="46">
        <v>7.5490709999999999E-7</v>
      </c>
      <c r="AC57" s="45"/>
      <c r="AD57" s="47">
        <f t="shared" si="15"/>
        <v>0.35952769550662744</v>
      </c>
      <c r="AE57" s="47">
        <f t="shared" si="8"/>
        <v>1.2271165343874462</v>
      </c>
      <c r="AF57" s="47">
        <f t="shared" si="9"/>
        <v>2.2719271255354134</v>
      </c>
      <c r="AG57" s="47">
        <f t="shared" si="10"/>
        <v>298.02142503461073</v>
      </c>
      <c r="AH57" s="47">
        <f t="shared" si="11"/>
        <v>3.7813274480359544E-3</v>
      </c>
      <c r="AI57" s="47">
        <f t="shared" si="12"/>
        <v>8.4598247754166328E-2</v>
      </c>
      <c r="AJ57" s="47">
        <f t="shared" si="13"/>
        <v>0</v>
      </c>
      <c r="AK57" s="47">
        <f t="shared" si="14"/>
        <v>3.2439604976270735E-2</v>
      </c>
    </row>
    <row r="58" spans="1:37" hidden="1">
      <c r="A58" s="37">
        <v>2015</v>
      </c>
      <c r="B58" s="37" t="s">
        <v>26</v>
      </c>
      <c r="C58" s="37" t="s">
        <v>27</v>
      </c>
      <c r="D58" s="37">
        <v>2270002036</v>
      </c>
      <c r="E58" s="44" t="s">
        <v>45</v>
      </c>
      <c r="F58" s="44" t="s">
        <v>29</v>
      </c>
      <c r="G58" s="44">
        <v>50</v>
      </c>
      <c r="H58" s="45" t="s">
        <v>75</v>
      </c>
      <c r="I58" s="45" t="s">
        <v>167</v>
      </c>
      <c r="J58" s="45" t="s">
        <v>30</v>
      </c>
      <c r="K58" s="45" t="s">
        <v>31</v>
      </c>
      <c r="L58" s="45" t="s">
        <v>32</v>
      </c>
      <c r="M58" s="45" t="s">
        <v>33</v>
      </c>
      <c r="N58" s="45" t="s">
        <v>34</v>
      </c>
      <c r="O58" s="45" t="s">
        <v>35</v>
      </c>
      <c r="P58" s="45" t="s">
        <v>35</v>
      </c>
      <c r="Q58" s="45" t="s">
        <v>35</v>
      </c>
      <c r="R58" s="46">
        <v>8.3054249999999996</v>
      </c>
      <c r="S58" s="46">
        <v>32.261069999999997</v>
      </c>
      <c r="T58" s="46">
        <v>37.318390000000001</v>
      </c>
      <c r="U58" s="46">
        <v>1.058813E-3</v>
      </c>
      <c r="V58" s="46">
        <v>4.3362610000000001E-3</v>
      </c>
      <c r="W58" s="46">
        <v>3.6411009999999999E-3</v>
      </c>
      <c r="X58" s="46">
        <v>0.40318399999999999</v>
      </c>
      <c r="Y58" s="46">
        <v>5.2121639999999997E-6</v>
      </c>
      <c r="Z58" s="46">
        <v>2.7166290000000002E-4</v>
      </c>
      <c r="AA58" s="46">
        <v>0</v>
      </c>
      <c r="AB58" s="46">
        <v>9.5534999999999999E-5</v>
      </c>
      <c r="AC58" s="45"/>
      <c r="AD58" s="47">
        <f t="shared" si="15"/>
        <v>0.59548871354855881</v>
      </c>
      <c r="AE58" s="47">
        <f t="shared" si="8"/>
        <v>2.4387634875098692</v>
      </c>
      <c r="AF58" s="47">
        <f t="shared" si="9"/>
        <v>2.0477974395765552</v>
      </c>
      <c r="AG58" s="47">
        <f t="shared" si="10"/>
        <v>226.75535857924118</v>
      </c>
      <c r="AH58" s="47">
        <f t="shared" si="11"/>
        <v>2.9313814952820847E-3</v>
      </c>
      <c r="AI58" s="47">
        <f t="shared" si="12"/>
        <v>0.15278636627985373</v>
      </c>
      <c r="AJ58" s="47">
        <f t="shared" si="13"/>
        <v>0</v>
      </c>
      <c r="AK58" s="47">
        <f t="shared" si="14"/>
        <v>5.3729992216625187E-2</v>
      </c>
    </row>
    <row r="59" spans="1:37" hidden="1">
      <c r="A59" s="37">
        <v>2015</v>
      </c>
      <c r="B59" s="37" t="s">
        <v>26</v>
      </c>
      <c r="C59" s="37" t="s">
        <v>27</v>
      </c>
      <c r="D59" s="37">
        <v>2270002036</v>
      </c>
      <c r="E59" s="44" t="s">
        <v>45</v>
      </c>
      <c r="F59" s="44" t="s">
        <v>29</v>
      </c>
      <c r="G59" s="44">
        <v>120</v>
      </c>
      <c r="H59" s="45" t="s">
        <v>73</v>
      </c>
      <c r="I59" s="45" t="s">
        <v>166</v>
      </c>
      <c r="J59" s="45" t="s">
        <v>30</v>
      </c>
      <c r="K59" s="45" t="s">
        <v>31</v>
      </c>
      <c r="L59" s="45" t="s">
        <v>32</v>
      </c>
      <c r="M59" s="45" t="s">
        <v>33</v>
      </c>
      <c r="N59" s="45" t="s">
        <v>34</v>
      </c>
      <c r="O59" s="45" t="s">
        <v>35</v>
      </c>
      <c r="P59" s="45" t="s">
        <v>35</v>
      </c>
      <c r="Q59" s="45" t="s">
        <v>35</v>
      </c>
      <c r="R59" s="46">
        <v>22.555209999999999</v>
      </c>
      <c r="S59" s="46">
        <v>87.612049999999996</v>
      </c>
      <c r="T59" s="46">
        <v>294.8374</v>
      </c>
      <c r="U59" s="46">
        <v>4.0290609999999996E-3</v>
      </c>
      <c r="V59" s="46">
        <v>2.2349319999999999E-2</v>
      </c>
      <c r="W59" s="46">
        <v>2.544898E-2</v>
      </c>
      <c r="X59" s="46">
        <v>3.2222390000000001</v>
      </c>
      <c r="Y59" s="46">
        <v>3.7798530000000003E-5</v>
      </c>
      <c r="Z59" s="46">
        <v>2.0123319999999999E-3</v>
      </c>
      <c r="AA59" s="46">
        <v>0</v>
      </c>
      <c r="AB59" s="46">
        <v>3.635356E-4</v>
      </c>
      <c r="AC59" s="45"/>
      <c r="AD59" s="47">
        <f t="shared" si="15"/>
        <v>0.34766565968950613</v>
      </c>
      <c r="AE59" s="47">
        <f t="shared" si="8"/>
        <v>1.9285116510799598</v>
      </c>
      <c r="AF59" s="47">
        <f t="shared" si="9"/>
        <v>2.1959797630577076</v>
      </c>
      <c r="AG59" s="47">
        <f t="shared" si="10"/>
        <v>278.04539261437213</v>
      </c>
      <c r="AH59" s="47">
        <f t="shared" si="11"/>
        <v>3.2616162594072393E-3</v>
      </c>
      <c r="AI59" s="47">
        <f t="shared" si="12"/>
        <v>0.1736431223787139</v>
      </c>
      <c r="AJ59" s="47">
        <f t="shared" si="13"/>
        <v>0</v>
      </c>
      <c r="AK59" s="47">
        <f t="shared" si="14"/>
        <v>3.1369305204021598E-2</v>
      </c>
    </row>
    <row r="60" spans="1:37">
      <c r="A60" s="37">
        <v>2015</v>
      </c>
      <c r="B60" s="37" t="s">
        <v>26</v>
      </c>
      <c r="C60" s="37" t="s">
        <v>27</v>
      </c>
      <c r="D60" s="37">
        <v>2270002036</v>
      </c>
      <c r="E60" s="44" t="s">
        <v>45</v>
      </c>
      <c r="F60" s="44" t="s">
        <v>29</v>
      </c>
      <c r="G60" s="44">
        <v>175</v>
      </c>
      <c r="H60" s="45" t="s">
        <v>71</v>
      </c>
      <c r="I60" s="45" t="s">
        <v>165</v>
      </c>
      <c r="J60" s="45" t="s">
        <v>30</v>
      </c>
      <c r="K60" s="45" t="s">
        <v>31</v>
      </c>
      <c r="L60" s="45" t="s">
        <v>32</v>
      </c>
      <c r="M60" s="45" t="s">
        <v>33</v>
      </c>
      <c r="N60" s="45" t="s">
        <v>34</v>
      </c>
      <c r="O60" s="45" t="s">
        <v>35</v>
      </c>
      <c r="P60" s="45" t="s">
        <v>35</v>
      </c>
      <c r="Q60" s="45" t="s">
        <v>35</v>
      </c>
      <c r="R60" s="46">
        <v>43.512540000000001</v>
      </c>
      <c r="S60" s="46">
        <v>169.01740000000001</v>
      </c>
      <c r="T60" s="46">
        <v>864.54750000000001</v>
      </c>
      <c r="U60" s="46">
        <v>8.9502990000000001E-3</v>
      </c>
      <c r="V60" s="46">
        <v>5.6190959999999998E-2</v>
      </c>
      <c r="W60" s="46">
        <v>6.298281E-2</v>
      </c>
      <c r="X60" s="46">
        <v>9.4751849999999997</v>
      </c>
      <c r="Y60" s="46">
        <v>1.066121E-4</v>
      </c>
      <c r="Z60" s="46">
        <v>3.4519889999999999E-3</v>
      </c>
      <c r="AA60" s="46">
        <v>0</v>
      </c>
      <c r="AB60" s="46">
        <v>8.0757120000000005E-4</v>
      </c>
      <c r="AC60" s="45"/>
      <c r="AD60" s="47">
        <f t="shared" si="15"/>
        <v>0.27451818579625525</v>
      </c>
      <c r="AE60" s="47">
        <f t="shared" si="8"/>
        <v>1.7234553166715381</v>
      </c>
      <c r="AF60" s="47">
        <f t="shared" si="9"/>
        <v>1.9317708534150921</v>
      </c>
      <c r="AG60" s="47">
        <f t="shared" si="10"/>
        <v>290.61717337978223</v>
      </c>
      <c r="AH60" s="47">
        <f t="shared" si="11"/>
        <v>3.2699421858341207E-3</v>
      </c>
      <c r="AI60" s="47">
        <f t="shared" si="12"/>
        <v>0.10587732964771675</v>
      </c>
      <c r="AJ60" s="47">
        <f t="shared" si="13"/>
        <v>0</v>
      </c>
      <c r="AK60" s="47">
        <f t="shared" si="14"/>
        <v>2.4769337954553789E-2</v>
      </c>
    </row>
    <row r="61" spans="1:37" hidden="1">
      <c r="A61" s="37">
        <v>2015</v>
      </c>
      <c r="B61" s="37" t="s">
        <v>26</v>
      </c>
      <c r="C61" s="37" t="s">
        <v>27</v>
      </c>
      <c r="D61" s="37">
        <v>2270002036</v>
      </c>
      <c r="E61" s="44" t="s">
        <v>45</v>
      </c>
      <c r="F61" s="44" t="s">
        <v>29</v>
      </c>
      <c r="G61" s="44">
        <v>250</v>
      </c>
      <c r="H61" s="45" t="s">
        <v>87</v>
      </c>
      <c r="I61" s="45" t="s">
        <v>164</v>
      </c>
      <c r="J61" s="45" t="s">
        <v>30</v>
      </c>
      <c r="K61" s="45" t="s">
        <v>31</v>
      </c>
      <c r="L61" s="45" t="s">
        <v>36</v>
      </c>
      <c r="M61" s="45" t="s">
        <v>33</v>
      </c>
      <c r="N61" s="45" t="s">
        <v>34</v>
      </c>
      <c r="O61" s="45" t="s">
        <v>35</v>
      </c>
      <c r="P61" s="45" t="s">
        <v>35</v>
      </c>
      <c r="Q61" s="45" t="s">
        <v>35</v>
      </c>
      <c r="R61" s="46">
        <v>17.695969999999999</v>
      </c>
      <c r="S61" s="46">
        <v>68.737129999999993</v>
      </c>
      <c r="T61" s="46">
        <v>493.77030000000002</v>
      </c>
      <c r="U61" s="46">
        <v>3.8442860000000001E-3</v>
      </c>
      <c r="V61" s="46">
        <v>1.177543E-2</v>
      </c>
      <c r="W61" s="46">
        <v>3.0915709999999999E-2</v>
      </c>
      <c r="X61" s="46">
        <v>5.4488009999999996</v>
      </c>
      <c r="Y61" s="46">
        <v>6.1308370000000002E-5</v>
      </c>
      <c r="Z61" s="46">
        <v>1.024257E-3</v>
      </c>
      <c r="AA61" s="46">
        <v>0</v>
      </c>
      <c r="AB61" s="46">
        <v>3.4686379999999999E-4</v>
      </c>
      <c r="AC61" s="45"/>
      <c r="AD61" s="47">
        <f t="shared" si="15"/>
        <v>0.202949192624132</v>
      </c>
      <c r="AE61" s="47">
        <f t="shared" si="8"/>
        <v>0.62165354276502383</v>
      </c>
      <c r="AF61" s="47">
        <f t="shared" si="9"/>
        <v>1.6321154003374889</v>
      </c>
      <c r="AG61" s="47">
        <f t="shared" si="10"/>
        <v>287.65543555280829</v>
      </c>
      <c r="AH61" s="47">
        <f t="shared" si="11"/>
        <v>3.2366177211064825E-3</v>
      </c>
      <c r="AI61" s="47">
        <f t="shared" si="12"/>
        <v>5.4073014127881111E-2</v>
      </c>
      <c r="AJ61" s="47">
        <f t="shared" si="13"/>
        <v>0</v>
      </c>
      <c r="AK61" s="47">
        <f t="shared" si="14"/>
        <v>1.8311782255674629E-2</v>
      </c>
    </row>
    <row r="62" spans="1:37" hidden="1">
      <c r="A62" s="37">
        <v>2015</v>
      </c>
      <c r="B62" s="37" t="s">
        <v>26</v>
      </c>
      <c r="C62" s="37" t="s">
        <v>27</v>
      </c>
      <c r="D62" s="37">
        <v>2270002036</v>
      </c>
      <c r="E62" s="44" t="s">
        <v>45</v>
      </c>
      <c r="F62" s="44" t="s">
        <v>29</v>
      </c>
      <c r="G62" s="44">
        <v>500</v>
      </c>
      <c r="H62" s="45" t="s">
        <v>98</v>
      </c>
      <c r="I62" s="45" t="s">
        <v>163</v>
      </c>
      <c r="J62" s="45" t="s">
        <v>30</v>
      </c>
      <c r="K62" s="45" t="s">
        <v>31</v>
      </c>
      <c r="L62" s="45" t="s">
        <v>36</v>
      </c>
      <c r="M62" s="45" t="s">
        <v>33</v>
      </c>
      <c r="N62" s="45" t="s">
        <v>34</v>
      </c>
      <c r="O62" s="45" t="s">
        <v>35</v>
      </c>
      <c r="P62" s="45" t="s">
        <v>35</v>
      </c>
      <c r="Q62" s="45" t="s">
        <v>35</v>
      </c>
      <c r="R62" s="46">
        <v>12.76519</v>
      </c>
      <c r="S62" s="46">
        <v>49.584290000000003</v>
      </c>
      <c r="T62" s="46">
        <v>524.55640000000005</v>
      </c>
      <c r="U62" s="46">
        <v>3.9113680000000001E-3</v>
      </c>
      <c r="V62" s="46">
        <v>1.2287350000000001E-2</v>
      </c>
      <c r="W62" s="46">
        <v>2.8924829999999999E-2</v>
      </c>
      <c r="X62" s="46">
        <v>5.7896000000000001</v>
      </c>
      <c r="Y62" s="46">
        <v>5.6826800000000003E-5</v>
      </c>
      <c r="Z62" s="46">
        <v>1.026307E-3</v>
      </c>
      <c r="AA62" s="46">
        <v>0</v>
      </c>
      <c r="AB62" s="46">
        <v>3.529165E-4</v>
      </c>
      <c r="AC62" s="45"/>
      <c r="AD62" s="47">
        <f t="shared" si="15"/>
        <v>0.14312569765948044</v>
      </c>
      <c r="AE62" s="47">
        <f t="shared" si="8"/>
        <v>0.44962160071264506</v>
      </c>
      <c r="AF62" s="47">
        <f t="shared" si="9"/>
        <v>1.0584241813687361</v>
      </c>
      <c r="AG62" s="47">
        <f t="shared" si="10"/>
        <v>211.85440469148594</v>
      </c>
      <c r="AH62" s="47">
        <f t="shared" si="11"/>
        <v>2.0794196290800978E-3</v>
      </c>
      <c r="AI62" s="47">
        <f t="shared" si="12"/>
        <v>3.7554867091976113E-2</v>
      </c>
      <c r="AJ62" s="47">
        <f t="shared" si="13"/>
        <v>0</v>
      </c>
      <c r="AK62" s="47">
        <f t="shared" si="14"/>
        <v>1.2914003560401894E-2</v>
      </c>
    </row>
    <row r="63" spans="1:37" hidden="1">
      <c r="A63" s="37">
        <v>2015</v>
      </c>
      <c r="B63" s="37" t="s">
        <v>26</v>
      </c>
      <c r="C63" s="37" t="s">
        <v>27</v>
      </c>
      <c r="D63" s="37">
        <v>2270002036</v>
      </c>
      <c r="E63" s="44" t="s">
        <v>45</v>
      </c>
      <c r="F63" s="44" t="s">
        <v>29</v>
      </c>
      <c r="G63" s="44">
        <v>750</v>
      </c>
      <c r="H63" s="45" t="s">
        <v>96</v>
      </c>
      <c r="I63" s="45" t="s">
        <v>162</v>
      </c>
      <c r="J63" s="45" t="s">
        <v>30</v>
      </c>
      <c r="K63" s="45" t="s">
        <v>31</v>
      </c>
      <c r="L63" s="45" t="s">
        <v>36</v>
      </c>
      <c r="M63" s="45" t="s">
        <v>33</v>
      </c>
      <c r="N63" s="45" t="s">
        <v>34</v>
      </c>
      <c r="O63" s="45" t="s">
        <v>35</v>
      </c>
      <c r="P63" s="45" t="s">
        <v>35</v>
      </c>
      <c r="Q63" s="45" t="s">
        <v>35</v>
      </c>
      <c r="R63" s="46">
        <v>11.34263</v>
      </c>
      <c r="S63" s="46">
        <v>44.058590000000002</v>
      </c>
      <c r="T63" s="46">
        <v>772.56870000000004</v>
      </c>
      <c r="U63" s="46">
        <v>5.7941989999999999E-3</v>
      </c>
      <c r="V63" s="46">
        <v>1.8096569999999999E-2</v>
      </c>
      <c r="W63" s="46">
        <v>4.4037069999999998E-2</v>
      </c>
      <c r="X63" s="46">
        <v>8.5268090000000001</v>
      </c>
      <c r="Y63" s="46">
        <v>8.5734699999999998E-5</v>
      </c>
      <c r="Z63" s="46">
        <v>1.539964E-3</v>
      </c>
      <c r="AA63" s="46">
        <v>0</v>
      </c>
      <c r="AB63" s="46">
        <v>5.228012E-4</v>
      </c>
      <c r="AC63" s="45"/>
      <c r="AD63" s="47">
        <f t="shared" si="15"/>
        <v>0.1590759738430122</v>
      </c>
      <c r="AE63" s="47">
        <f t="shared" si="8"/>
        <v>0.49682958696590157</v>
      </c>
      <c r="AF63" s="47">
        <f t="shared" si="9"/>
        <v>1.209009182363757</v>
      </c>
      <c r="AG63" s="47">
        <f t="shared" si="10"/>
        <v>234.09800827489033</v>
      </c>
      <c r="AH63" s="47">
        <f t="shared" si="11"/>
        <v>2.3537905575280547E-3</v>
      </c>
      <c r="AI63" s="47">
        <f t="shared" si="12"/>
        <v>4.2278712378221818E-2</v>
      </c>
      <c r="AJ63" s="47">
        <f t="shared" si="13"/>
        <v>0</v>
      </c>
      <c r="AK63" s="47">
        <f t="shared" si="14"/>
        <v>1.4353167714173333E-2</v>
      </c>
    </row>
    <row r="64" spans="1:37">
      <c r="A64" s="37">
        <v>2015</v>
      </c>
      <c r="B64" s="37" t="s">
        <v>26</v>
      </c>
      <c r="C64" s="37" t="s">
        <v>27</v>
      </c>
      <c r="D64" s="37">
        <v>2270002039</v>
      </c>
      <c r="E64" s="44" t="s">
        <v>46</v>
      </c>
      <c r="F64" s="44" t="s">
        <v>29</v>
      </c>
      <c r="G64" s="44">
        <v>25</v>
      </c>
      <c r="H64" s="45" t="s">
        <v>81</v>
      </c>
      <c r="I64" s="45" t="s">
        <v>161</v>
      </c>
      <c r="J64" s="45" t="s">
        <v>30</v>
      </c>
      <c r="K64" s="45" t="s">
        <v>31</v>
      </c>
      <c r="L64" s="45" t="s">
        <v>32</v>
      </c>
      <c r="M64" s="45" t="s">
        <v>33</v>
      </c>
      <c r="N64" s="45" t="s">
        <v>34</v>
      </c>
      <c r="O64" s="45" t="s">
        <v>35</v>
      </c>
      <c r="P64" s="45" t="s">
        <v>35</v>
      </c>
      <c r="Q64" s="45" t="s">
        <v>35</v>
      </c>
      <c r="R64" s="46">
        <v>2.3849019999999999E-2</v>
      </c>
      <c r="S64" s="46">
        <v>3.871467E-2</v>
      </c>
      <c r="T64" s="46">
        <v>2.9026949999999999E-2</v>
      </c>
      <c r="U64" s="46">
        <v>3.8444789999999998E-7</v>
      </c>
      <c r="V64" s="46">
        <v>1.312172E-6</v>
      </c>
      <c r="W64" s="46">
        <v>2.4294040000000001E-6</v>
      </c>
      <c r="X64" s="46">
        <v>3.186784E-4</v>
      </c>
      <c r="Y64" s="46">
        <v>4.0434260000000003E-9</v>
      </c>
      <c r="Z64" s="46">
        <v>9.1322850000000002E-8</v>
      </c>
      <c r="AA64" s="46">
        <v>0</v>
      </c>
      <c r="AB64" s="46">
        <v>3.4688119999999998E-8</v>
      </c>
      <c r="AC64" s="45"/>
      <c r="AD64" s="47">
        <f t="shared" si="15"/>
        <v>0.36035036318790786</v>
      </c>
      <c r="AE64" s="47">
        <f t="shared" si="8"/>
        <v>1.2299238902462555</v>
      </c>
      <c r="AF64" s="47">
        <f t="shared" si="9"/>
        <v>2.2771267933318304</v>
      </c>
      <c r="AG64" s="47">
        <f t="shared" si="10"/>
        <v>298.70335403091389</v>
      </c>
      <c r="AH64" s="47">
        <f t="shared" si="11"/>
        <v>3.7899804567105965E-3</v>
      </c>
      <c r="AI64" s="47">
        <f t="shared" si="12"/>
        <v>8.5598652417804413E-2</v>
      </c>
      <c r="AJ64" s="47">
        <f t="shared" si="13"/>
        <v>0</v>
      </c>
      <c r="AK64" s="47">
        <f t="shared" si="14"/>
        <v>3.2513837740577409E-2</v>
      </c>
    </row>
    <row r="65" spans="1:37" hidden="1">
      <c r="A65" s="37">
        <v>2015</v>
      </c>
      <c r="B65" s="37" t="s">
        <v>26</v>
      </c>
      <c r="C65" s="37" t="s">
        <v>27</v>
      </c>
      <c r="D65" s="37">
        <v>2270002039</v>
      </c>
      <c r="E65" s="44" t="s">
        <v>46</v>
      </c>
      <c r="F65" s="44" t="s">
        <v>29</v>
      </c>
      <c r="G65" s="44">
        <v>50</v>
      </c>
      <c r="H65" s="45" t="s">
        <v>75</v>
      </c>
      <c r="I65" s="45" t="s">
        <v>160</v>
      </c>
      <c r="J65" s="45" t="s">
        <v>30</v>
      </c>
      <c r="K65" s="45" t="s">
        <v>31</v>
      </c>
      <c r="L65" s="45" t="s">
        <v>32</v>
      </c>
      <c r="M65" s="45" t="s">
        <v>33</v>
      </c>
      <c r="N65" s="45" t="s">
        <v>34</v>
      </c>
      <c r="O65" s="45" t="s">
        <v>35</v>
      </c>
      <c r="P65" s="45" t="s">
        <v>35</v>
      </c>
      <c r="Q65" s="45" t="s">
        <v>35</v>
      </c>
      <c r="R65" s="46">
        <v>0.208679</v>
      </c>
      <c r="S65" s="46">
        <v>0.33188679999999998</v>
      </c>
      <c r="T65" s="46">
        <v>0.46240999999999999</v>
      </c>
      <c r="U65" s="46">
        <v>1.311012E-5</v>
      </c>
      <c r="V65" s="46">
        <v>4.5686709999999998E-5</v>
      </c>
      <c r="W65" s="46">
        <v>4.4044400000000001E-5</v>
      </c>
      <c r="X65" s="46">
        <v>5.0085099999999999E-3</v>
      </c>
      <c r="Y65" s="46">
        <v>6.4747519999999998E-8</v>
      </c>
      <c r="Z65" s="46">
        <v>3.4358089999999998E-6</v>
      </c>
      <c r="AA65" s="46">
        <v>0</v>
      </c>
      <c r="AB65" s="46">
        <v>1.1829050000000001E-6</v>
      </c>
      <c r="AC65" s="45"/>
      <c r="AD65" s="47">
        <f t="shared" si="15"/>
        <v>0.7167203313901005</v>
      </c>
      <c r="AE65" s="47">
        <f t="shared" si="8"/>
        <v>2.4976578346592877</v>
      </c>
      <c r="AF65" s="47">
        <f t="shared" si="9"/>
        <v>2.4078739907703475</v>
      </c>
      <c r="AG65" s="47">
        <f t="shared" si="10"/>
        <v>273.81144848183175</v>
      </c>
      <c r="AH65" s="47">
        <f t="shared" si="11"/>
        <v>3.5396978815668478E-3</v>
      </c>
      <c r="AI65" s="47">
        <f t="shared" si="12"/>
        <v>0.18783307590419385</v>
      </c>
      <c r="AJ65" s="47">
        <f t="shared" si="13"/>
        <v>0</v>
      </c>
      <c r="AK65" s="47">
        <f t="shared" si="14"/>
        <v>6.4668520471437854E-2</v>
      </c>
    </row>
    <row r="66" spans="1:37" hidden="1">
      <c r="A66" s="37">
        <v>2015</v>
      </c>
      <c r="B66" s="37" t="s">
        <v>26</v>
      </c>
      <c r="C66" s="37" t="s">
        <v>27</v>
      </c>
      <c r="D66" s="37">
        <v>2270002039</v>
      </c>
      <c r="E66" s="44" t="s">
        <v>46</v>
      </c>
      <c r="F66" s="44" t="s">
        <v>29</v>
      </c>
      <c r="G66" s="44">
        <v>120</v>
      </c>
      <c r="H66" s="45" t="s">
        <v>73</v>
      </c>
      <c r="I66" s="45" t="s">
        <v>159</v>
      </c>
      <c r="J66" s="45" t="s">
        <v>30</v>
      </c>
      <c r="K66" s="45" t="s">
        <v>31</v>
      </c>
      <c r="L66" s="45" t="s">
        <v>32</v>
      </c>
      <c r="M66" s="45" t="s">
        <v>33</v>
      </c>
      <c r="N66" s="45" t="s">
        <v>34</v>
      </c>
      <c r="O66" s="45" t="s">
        <v>35</v>
      </c>
      <c r="P66" s="45" t="s">
        <v>35</v>
      </c>
      <c r="Q66" s="45" t="s">
        <v>35</v>
      </c>
      <c r="R66" s="46">
        <v>0.36369760000000001</v>
      </c>
      <c r="S66" s="46">
        <v>0.57843120000000003</v>
      </c>
      <c r="T66" s="46">
        <v>1.95868</v>
      </c>
      <c r="U66" s="46">
        <v>2.6067189999999999E-5</v>
      </c>
      <c r="V66" s="46">
        <v>1.37696E-4</v>
      </c>
      <c r="W66" s="46">
        <v>1.8141260000000001E-4</v>
      </c>
      <c r="X66" s="46">
        <v>2.1426009999999999E-2</v>
      </c>
      <c r="Y66" s="46">
        <v>2.5133810000000002E-7</v>
      </c>
      <c r="Z66" s="46">
        <v>1.4213289999999999E-5</v>
      </c>
      <c r="AA66" s="46">
        <v>0</v>
      </c>
      <c r="AB66" s="46">
        <v>2.3520009999999999E-6</v>
      </c>
      <c r="AC66" s="45"/>
      <c r="AD66" s="47">
        <f t="shared" si="15"/>
        <v>0.34069385676291319</v>
      </c>
      <c r="AE66" s="47">
        <f t="shared" si="8"/>
        <v>1.7996639185438132</v>
      </c>
      <c r="AF66" s="47">
        <f t="shared" si="9"/>
        <v>2.3710326413927882</v>
      </c>
      <c r="AG66" s="47">
        <f t="shared" si="10"/>
        <v>280.0344027085676</v>
      </c>
      <c r="AH66" s="47">
        <f t="shared" si="11"/>
        <v>3.2849473472385312E-3</v>
      </c>
      <c r="AI66" s="47">
        <f t="shared" si="12"/>
        <v>0.18576534668254407</v>
      </c>
      <c r="AJ66" s="47">
        <f t="shared" si="13"/>
        <v>0</v>
      </c>
      <c r="AK66" s="47">
        <f t="shared" si="14"/>
        <v>3.0740263595739649E-2</v>
      </c>
    </row>
    <row r="67" spans="1:37" hidden="1">
      <c r="A67" s="37">
        <v>2015</v>
      </c>
      <c r="B67" s="37" t="s">
        <v>26</v>
      </c>
      <c r="C67" s="37" t="s">
        <v>27</v>
      </c>
      <c r="D67" s="37">
        <v>2270002039</v>
      </c>
      <c r="E67" s="44" t="s">
        <v>46</v>
      </c>
      <c r="F67" s="44" t="s">
        <v>29</v>
      </c>
      <c r="G67" s="44">
        <v>175</v>
      </c>
      <c r="H67" s="45" t="s">
        <v>71</v>
      </c>
      <c r="I67" s="45" t="s">
        <v>158</v>
      </c>
      <c r="J67" s="45" t="s">
        <v>30</v>
      </c>
      <c r="K67" s="45" t="s">
        <v>31</v>
      </c>
      <c r="L67" s="45" t="s">
        <v>32</v>
      </c>
      <c r="M67" s="45" t="s">
        <v>33</v>
      </c>
      <c r="N67" s="45" t="s">
        <v>34</v>
      </c>
      <c r="O67" s="45" t="s">
        <v>35</v>
      </c>
      <c r="P67" s="45" t="s">
        <v>35</v>
      </c>
      <c r="Q67" s="45" t="s">
        <v>35</v>
      </c>
      <c r="R67" s="46">
        <v>1.1924509999999999E-2</v>
      </c>
      <c r="S67" s="46">
        <v>1.8964959999999999E-2</v>
      </c>
      <c r="T67" s="46">
        <v>0.1383163</v>
      </c>
      <c r="U67" s="46">
        <v>1.283775E-6</v>
      </c>
      <c r="V67" s="46">
        <v>8.2225609999999998E-6</v>
      </c>
      <c r="W67" s="46">
        <v>1.1060000000000001E-5</v>
      </c>
      <c r="X67" s="46">
        <v>1.5177299999999999E-3</v>
      </c>
      <c r="Y67" s="46">
        <v>1.707707E-8</v>
      </c>
      <c r="Z67" s="46">
        <v>5.5983150000000005E-7</v>
      </c>
      <c r="AA67" s="46">
        <v>0</v>
      </c>
      <c r="AB67" s="46">
        <v>1.15833E-7</v>
      </c>
      <c r="AC67" s="45"/>
      <c r="AD67" s="47">
        <f t="shared" si="15"/>
        <v>0.35091503488538867</v>
      </c>
      <c r="AE67" s="47">
        <f t="shared" si="8"/>
        <v>2.2476059123773529</v>
      </c>
      <c r="AF67" s="47">
        <f t="shared" si="9"/>
        <v>3.0232091182897309</v>
      </c>
      <c r="AG67" s="47">
        <f t="shared" si="10"/>
        <v>414.8657482008926</v>
      </c>
      <c r="AH67" s="47">
        <f t="shared" si="11"/>
        <v>4.6679524175110313E-3</v>
      </c>
      <c r="AI67" s="47">
        <f t="shared" si="12"/>
        <v>0.15302782057014622</v>
      </c>
      <c r="AJ67" s="47">
        <f t="shared" si="13"/>
        <v>0</v>
      </c>
      <c r="AK67" s="47">
        <f t="shared" si="14"/>
        <v>3.1662511916713772E-2</v>
      </c>
    </row>
    <row r="68" spans="1:37">
      <c r="A68" s="37">
        <v>2015</v>
      </c>
      <c r="B68" s="37" t="s">
        <v>26</v>
      </c>
      <c r="C68" s="37" t="s">
        <v>27</v>
      </c>
      <c r="D68" s="37">
        <v>2270002042</v>
      </c>
      <c r="E68" s="44" t="s">
        <v>47</v>
      </c>
      <c r="F68" s="44" t="s">
        <v>29</v>
      </c>
      <c r="G68" s="44">
        <v>15</v>
      </c>
      <c r="H68" s="45" t="s">
        <v>79</v>
      </c>
      <c r="I68" s="45" t="s">
        <v>157</v>
      </c>
      <c r="J68" s="45" t="s">
        <v>30</v>
      </c>
      <c r="K68" s="45" t="s">
        <v>31</v>
      </c>
      <c r="L68" s="45" t="s">
        <v>32</v>
      </c>
      <c r="M68" s="45" t="s">
        <v>33</v>
      </c>
      <c r="N68" s="45" t="s">
        <v>34</v>
      </c>
      <c r="O68" s="45" t="s">
        <v>35</v>
      </c>
      <c r="P68" s="45" t="s">
        <v>35</v>
      </c>
      <c r="Q68" s="45" t="s">
        <v>35</v>
      </c>
      <c r="R68" s="46">
        <v>3.0467119999999999</v>
      </c>
      <c r="S68" s="46">
        <v>2.5063170000000001</v>
      </c>
      <c r="T68" s="46">
        <v>0.72288379999999997</v>
      </c>
      <c r="U68" s="46">
        <v>9.2451039999999999E-6</v>
      </c>
      <c r="V68" s="46">
        <v>4.831702E-5</v>
      </c>
      <c r="W68" s="46">
        <v>5.8035119999999997E-5</v>
      </c>
      <c r="X68" s="46">
        <v>7.9131300000000009E-3</v>
      </c>
      <c r="Y68" s="46">
        <v>1.231353E-7</v>
      </c>
      <c r="Z68" s="46">
        <v>2.384409E-6</v>
      </c>
      <c r="AA68" s="46">
        <v>0</v>
      </c>
      <c r="AB68" s="46">
        <v>8.3417070000000001E-7</v>
      </c>
      <c r="AC68" s="45"/>
      <c r="AD68" s="47">
        <f t="shared" si="15"/>
        <v>0.22309384244690517</v>
      </c>
      <c r="AE68" s="47">
        <f t="shared" si="8"/>
        <v>1.1659392525366905</v>
      </c>
      <c r="AF68" s="47">
        <f t="shared" si="9"/>
        <v>1.4004469736270393</v>
      </c>
      <c r="AG68" s="47">
        <f t="shared" si="10"/>
        <v>190.95194358893951</v>
      </c>
      <c r="AH68" s="47">
        <f t="shared" si="11"/>
        <v>2.9713810918570952E-3</v>
      </c>
      <c r="AI68" s="47">
        <f t="shared" si="12"/>
        <v>5.753823491601421E-2</v>
      </c>
      <c r="AJ68" s="47">
        <f t="shared" si="13"/>
        <v>0</v>
      </c>
      <c r="AK68" s="47">
        <f t="shared" si="14"/>
        <v>2.0129394620073997E-2</v>
      </c>
    </row>
    <row r="69" spans="1:37" hidden="1">
      <c r="A69" s="37">
        <v>2015</v>
      </c>
      <c r="B69" s="37" t="s">
        <v>26</v>
      </c>
      <c r="C69" s="37" t="s">
        <v>27</v>
      </c>
      <c r="D69" s="37">
        <v>2270002042</v>
      </c>
      <c r="E69" s="44" t="s">
        <v>47</v>
      </c>
      <c r="F69" s="44" t="s">
        <v>29</v>
      </c>
      <c r="G69" s="44">
        <v>25</v>
      </c>
      <c r="H69" s="45" t="s">
        <v>77</v>
      </c>
      <c r="I69" s="45" t="s">
        <v>156</v>
      </c>
      <c r="J69" s="45" t="s">
        <v>30</v>
      </c>
      <c r="K69" s="45" t="s">
        <v>31</v>
      </c>
      <c r="L69" s="45" t="s">
        <v>32</v>
      </c>
      <c r="M69" s="45" t="s">
        <v>33</v>
      </c>
      <c r="N69" s="45" t="s">
        <v>34</v>
      </c>
      <c r="O69" s="45" t="s">
        <v>35</v>
      </c>
      <c r="P69" s="45" t="s">
        <v>35</v>
      </c>
      <c r="Q69" s="45" t="s">
        <v>35</v>
      </c>
      <c r="R69" s="46">
        <v>0.2742638</v>
      </c>
      <c r="S69" s="46">
        <v>0.2256176</v>
      </c>
      <c r="T69" s="46">
        <v>0.1804887</v>
      </c>
      <c r="U69" s="46">
        <v>2.8218729999999999E-6</v>
      </c>
      <c r="V69" s="46">
        <v>8.8055739999999997E-6</v>
      </c>
      <c r="W69" s="46">
        <v>1.6410699999999999E-5</v>
      </c>
      <c r="X69" s="46">
        <v>1.978713E-3</v>
      </c>
      <c r="Y69" s="46">
        <v>2.5106109999999999E-8</v>
      </c>
      <c r="Z69" s="46">
        <v>8.3513650000000001E-7</v>
      </c>
      <c r="AA69" s="46">
        <v>0</v>
      </c>
      <c r="AB69" s="46">
        <v>2.546131E-7</v>
      </c>
      <c r="AC69" s="45"/>
      <c r="AD69" s="47">
        <f t="shared" si="15"/>
        <v>0.45386586606718621</v>
      </c>
      <c r="AE69" s="47">
        <f t="shared" si="8"/>
        <v>1.4162754559573367</v>
      </c>
      <c r="AF69" s="47">
        <f t="shared" si="9"/>
        <v>2.6394726368864845</v>
      </c>
      <c r="AG69" s="47">
        <f t="shared" si="10"/>
        <v>318.25326279510114</v>
      </c>
      <c r="AH69" s="47">
        <f t="shared" si="11"/>
        <v>4.0380294785513186E-3</v>
      </c>
      <c r="AI69" s="47">
        <f t="shared" si="12"/>
        <v>0.13432211543780273</v>
      </c>
      <c r="AJ69" s="47">
        <f t="shared" si="13"/>
        <v>0</v>
      </c>
      <c r="AK69" s="47">
        <f t="shared" si="14"/>
        <v>4.0951593194857132E-2</v>
      </c>
    </row>
    <row r="70" spans="1:37" hidden="1">
      <c r="A70" s="37">
        <v>2015</v>
      </c>
      <c r="B70" s="37" t="s">
        <v>26</v>
      </c>
      <c r="C70" s="37" t="s">
        <v>27</v>
      </c>
      <c r="D70" s="37">
        <v>2270002045</v>
      </c>
      <c r="E70" s="44" t="s">
        <v>48</v>
      </c>
      <c r="F70" s="44" t="s">
        <v>29</v>
      </c>
      <c r="G70" s="44">
        <v>50</v>
      </c>
      <c r="H70" s="45" t="s">
        <v>75</v>
      </c>
      <c r="I70" s="45" t="s">
        <v>155</v>
      </c>
      <c r="J70" s="45" t="s">
        <v>30</v>
      </c>
      <c r="K70" s="45" t="s">
        <v>31</v>
      </c>
      <c r="L70" s="45" t="s">
        <v>32</v>
      </c>
      <c r="M70" s="45" t="s">
        <v>33</v>
      </c>
      <c r="N70" s="45" t="s">
        <v>32</v>
      </c>
      <c r="O70" s="45" t="s">
        <v>35</v>
      </c>
      <c r="P70" s="45" t="s">
        <v>35</v>
      </c>
      <c r="Q70" s="45" t="s">
        <v>35</v>
      </c>
      <c r="R70" s="46">
        <v>0.2027167</v>
      </c>
      <c r="S70" s="46">
        <v>0.71099780000000001</v>
      </c>
      <c r="T70" s="46">
        <v>0.76685009999999998</v>
      </c>
      <c r="U70" s="46">
        <v>3.0557410000000001E-5</v>
      </c>
      <c r="V70" s="46">
        <v>9.7204080000000005E-5</v>
      </c>
      <c r="W70" s="46">
        <v>7.9462399999999993E-5</v>
      </c>
      <c r="X70" s="46">
        <v>8.2354439999999998E-3</v>
      </c>
      <c r="Y70" s="46">
        <v>1.064637E-7</v>
      </c>
      <c r="Z70" s="46">
        <v>7.238623E-6</v>
      </c>
      <c r="AA70" s="46">
        <v>0</v>
      </c>
      <c r="AB70" s="46">
        <v>2.7571459999999998E-6</v>
      </c>
      <c r="AC70" s="45"/>
      <c r="AD70" s="47">
        <f t="shared" si="15"/>
        <v>0.7797965718599974</v>
      </c>
      <c r="AE70" s="47">
        <f t="shared" si="8"/>
        <v>2.4805573625122332</v>
      </c>
      <c r="AF70" s="47">
        <f t="shared" si="9"/>
        <v>2.0278062542528259</v>
      </c>
      <c r="AG70" s="47">
        <f t="shared" si="10"/>
        <v>210.16084147658407</v>
      </c>
      <c r="AH70" s="47">
        <f t="shared" si="11"/>
        <v>2.7168542192394975E-3</v>
      </c>
      <c r="AI70" s="47">
        <f t="shared" si="12"/>
        <v>0.18472290028464225</v>
      </c>
      <c r="AJ70" s="47">
        <f t="shared" si="13"/>
        <v>0</v>
      </c>
      <c r="AK70" s="47">
        <f t="shared" si="14"/>
        <v>7.0359791583040066E-2</v>
      </c>
    </row>
    <row r="71" spans="1:37" hidden="1">
      <c r="A71" s="37">
        <v>2015</v>
      </c>
      <c r="B71" s="37" t="s">
        <v>26</v>
      </c>
      <c r="C71" s="37" t="s">
        <v>27</v>
      </c>
      <c r="D71" s="37">
        <v>2270002045</v>
      </c>
      <c r="E71" s="44" t="s">
        <v>48</v>
      </c>
      <c r="F71" s="44" t="s">
        <v>29</v>
      </c>
      <c r="G71" s="44">
        <v>120</v>
      </c>
      <c r="H71" s="45" t="s">
        <v>73</v>
      </c>
      <c r="I71" s="45" t="s">
        <v>154</v>
      </c>
      <c r="J71" s="45" t="s">
        <v>30</v>
      </c>
      <c r="K71" s="45" t="s">
        <v>31</v>
      </c>
      <c r="L71" s="45" t="s">
        <v>32</v>
      </c>
      <c r="M71" s="45" t="s">
        <v>33</v>
      </c>
      <c r="N71" s="45" t="s">
        <v>32</v>
      </c>
      <c r="O71" s="45" t="s">
        <v>35</v>
      </c>
      <c r="P71" s="45" t="s">
        <v>35</v>
      </c>
      <c r="Q71" s="45" t="s">
        <v>35</v>
      </c>
      <c r="R71" s="46">
        <v>2.2239209999999998</v>
      </c>
      <c r="S71" s="46">
        <v>7.8000660000000002</v>
      </c>
      <c r="T71" s="46">
        <v>17.910599999999999</v>
      </c>
      <c r="U71" s="46">
        <v>3.1438709999999999E-4</v>
      </c>
      <c r="V71" s="46">
        <v>1.388371E-3</v>
      </c>
      <c r="W71" s="46">
        <v>1.886167E-3</v>
      </c>
      <c r="X71" s="46">
        <v>0.1954031</v>
      </c>
      <c r="Y71" s="46">
        <v>2.2921789999999999E-6</v>
      </c>
      <c r="Z71" s="46">
        <v>1.6326670000000001E-4</v>
      </c>
      <c r="AA71" s="46">
        <v>0</v>
      </c>
      <c r="AB71" s="46">
        <v>2.836664E-5</v>
      </c>
      <c r="AC71" s="45"/>
      <c r="AD71" s="47">
        <f t="shared" si="15"/>
        <v>0.30471107244477158</v>
      </c>
      <c r="AE71" s="47">
        <f t="shared" ref="AE71:AE134" si="16">V71/$S71*2000*453.6/$G71</f>
        <v>1.3456405061187946</v>
      </c>
      <c r="AF71" s="47">
        <f t="shared" ref="AF71:AF134" si="17">W71/$S71*2000*453.6/$G71</f>
        <v>1.8281156236370308</v>
      </c>
      <c r="AG71" s="47">
        <f t="shared" ref="AG71:AG134" si="18">X71/$S71*2000*453.6/$G71</f>
        <v>189.38909439997045</v>
      </c>
      <c r="AH71" s="47">
        <f t="shared" ref="AH71:AH134" si="19">Y71/$S71*2000*453.6/$G71</f>
        <v>2.2216316169632409E-3</v>
      </c>
      <c r="AI71" s="47">
        <f t="shared" ref="AI71:AI134" si="20">Z71/$S71*2000*453.6/$G71</f>
        <v>0.15824177026194394</v>
      </c>
      <c r="AJ71" s="47">
        <f t="shared" ref="AJ71:AJ134" si="21">AA71/$S71*2000*453.6/$G71</f>
        <v>0</v>
      </c>
      <c r="AK71" s="47">
        <f t="shared" ref="AK71:AK134" si="22">AB71/$S71*2000*453.6/$G71</f>
        <v>2.7493587669642792E-2</v>
      </c>
    </row>
    <row r="72" spans="1:37" hidden="1">
      <c r="A72" s="37">
        <v>2015</v>
      </c>
      <c r="B72" s="37" t="s">
        <v>26</v>
      </c>
      <c r="C72" s="37" t="s">
        <v>27</v>
      </c>
      <c r="D72" s="37">
        <v>2270002045</v>
      </c>
      <c r="E72" s="44" t="s">
        <v>48</v>
      </c>
      <c r="F72" s="44" t="s">
        <v>29</v>
      </c>
      <c r="G72" s="44">
        <v>175</v>
      </c>
      <c r="H72" s="45" t="s">
        <v>71</v>
      </c>
      <c r="I72" s="45" t="s">
        <v>153</v>
      </c>
      <c r="J72" s="45" t="s">
        <v>30</v>
      </c>
      <c r="K72" s="45" t="s">
        <v>31</v>
      </c>
      <c r="L72" s="45" t="s">
        <v>32</v>
      </c>
      <c r="M72" s="45" t="s">
        <v>33</v>
      </c>
      <c r="N72" s="45" t="s">
        <v>32</v>
      </c>
      <c r="O72" s="45" t="s">
        <v>35</v>
      </c>
      <c r="P72" s="45" t="s">
        <v>35</v>
      </c>
      <c r="Q72" s="45" t="s">
        <v>35</v>
      </c>
      <c r="R72" s="46">
        <v>2.2239209999999998</v>
      </c>
      <c r="S72" s="46">
        <v>7.8000660000000002</v>
      </c>
      <c r="T72" s="46">
        <v>28.591329999999999</v>
      </c>
      <c r="U72" s="46">
        <v>3.6083259999999999E-4</v>
      </c>
      <c r="V72" s="46">
        <v>1.868558E-3</v>
      </c>
      <c r="W72" s="46">
        <v>2.620074E-3</v>
      </c>
      <c r="X72" s="46">
        <v>0.31306519999999999</v>
      </c>
      <c r="Y72" s="46">
        <v>3.5225210000000001E-6</v>
      </c>
      <c r="Z72" s="46">
        <v>1.4876329999999999E-4</v>
      </c>
      <c r="AA72" s="46">
        <v>0</v>
      </c>
      <c r="AB72" s="46">
        <v>3.2557339999999997E-5</v>
      </c>
      <c r="AC72" s="45"/>
      <c r="AD72" s="47">
        <f t="shared" ref="AD72:AD135" si="23">U72/$S72*2000*453.6/$G72</f>
        <v>0.23981286804496266</v>
      </c>
      <c r="AE72" s="47">
        <f t="shared" si="16"/>
        <v>1.2418618857840436</v>
      </c>
      <c r="AF72" s="47">
        <f t="shared" si="17"/>
        <v>1.741326754927458</v>
      </c>
      <c r="AG72" s="47">
        <f t="shared" si="18"/>
        <v>208.06618774764212</v>
      </c>
      <c r="AH72" s="47">
        <f t="shared" si="19"/>
        <v>2.3411018399075085E-3</v>
      </c>
      <c r="AI72" s="47">
        <f t="shared" si="20"/>
        <v>9.886954125772783E-2</v>
      </c>
      <c r="AJ72" s="47">
        <f t="shared" si="21"/>
        <v>0</v>
      </c>
      <c r="AK72" s="47">
        <f t="shared" si="22"/>
        <v>2.1637925956011141E-2</v>
      </c>
    </row>
    <row r="73" spans="1:37" hidden="1">
      <c r="A73" s="37">
        <v>2015</v>
      </c>
      <c r="B73" s="37" t="s">
        <v>26</v>
      </c>
      <c r="C73" s="37" t="s">
        <v>27</v>
      </c>
      <c r="D73" s="37">
        <v>2270002045</v>
      </c>
      <c r="E73" s="44" t="s">
        <v>48</v>
      </c>
      <c r="F73" s="44" t="s">
        <v>29</v>
      </c>
      <c r="G73" s="44">
        <v>250</v>
      </c>
      <c r="H73" s="45" t="s">
        <v>87</v>
      </c>
      <c r="I73" s="45" t="s">
        <v>152</v>
      </c>
      <c r="J73" s="45" t="s">
        <v>30</v>
      </c>
      <c r="K73" s="45" t="s">
        <v>31</v>
      </c>
      <c r="L73" s="45" t="s">
        <v>36</v>
      </c>
      <c r="M73" s="45" t="s">
        <v>33</v>
      </c>
      <c r="N73" s="45" t="s">
        <v>32</v>
      </c>
      <c r="O73" s="45" t="s">
        <v>35</v>
      </c>
      <c r="P73" s="45" t="s">
        <v>35</v>
      </c>
      <c r="Q73" s="45" t="s">
        <v>35</v>
      </c>
      <c r="R73" s="46">
        <v>4.3107110000000004</v>
      </c>
      <c r="S73" s="46">
        <v>15.119160000000001</v>
      </c>
      <c r="T73" s="46">
        <v>76.834140000000005</v>
      </c>
      <c r="U73" s="46">
        <v>6.9952139999999996E-4</v>
      </c>
      <c r="V73" s="46">
        <v>2.0457980000000001E-3</v>
      </c>
      <c r="W73" s="46">
        <v>6.2951220000000002E-3</v>
      </c>
      <c r="X73" s="46">
        <v>0.84711270000000005</v>
      </c>
      <c r="Y73" s="46">
        <v>9.5314750000000001E-6</v>
      </c>
      <c r="Z73" s="46">
        <v>2.1668640000000001E-4</v>
      </c>
      <c r="AA73" s="46">
        <v>0</v>
      </c>
      <c r="AB73" s="46">
        <v>6.3116690000000004E-5</v>
      </c>
      <c r="AC73" s="45"/>
      <c r="AD73" s="47">
        <f t="shared" si="23"/>
        <v>0.16789446347019277</v>
      </c>
      <c r="AE73" s="47">
        <f t="shared" si="16"/>
        <v>0.49101879882215682</v>
      </c>
      <c r="AF73" s="47">
        <f t="shared" si="17"/>
        <v>1.5109132196233124</v>
      </c>
      <c r="AG73" s="47">
        <f t="shared" si="18"/>
        <v>203.31834346352576</v>
      </c>
      <c r="AH73" s="47">
        <f t="shared" si="19"/>
        <v>2.2876810933940774E-3</v>
      </c>
      <c r="AI73" s="47">
        <f t="shared" si="20"/>
        <v>5.2007625312517361E-2</v>
      </c>
      <c r="AJ73" s="47">
        <f t="shared" si="21"/>
        <v>0</v>
      </c>
      <c r="AK73" s="47">
        <f t="shared" si="22"/>
        <v>1.514884720262237E-2</v>
      </c>
    </row>
    <row r="74" spans="1:37">
      <c r="A74" s="37">
        <v>2015</v>
      </c>
      <c r="B74" s="37" t="s">
        <v>26</v>
      </c>
      <c r="C74" s="37" t="s">
        <v>27</v>
      </c>
      <c r="D74" s="37">
        <v>2270002045</v>
      </c>
      <c r="E74" s="44" t="s">
        <v>48</v>
      </c>
      <c r="F74" s="44" t="s">
        <v>29</v>
      </c>
      <c r="G74" s="44">
        <v>500</v>
      </c>
      <c r="H74" s="45" t="s">
        <v>98</v>
      </c>
      <c r="I74" s="45" t="s">
        <v>151</v>
      </c>
      <c r="J74" s="45" t="s">
        <v>30</v>
      </c>
      <c r="K74" s="45" t="s">
        <v>31</v>
      </c>
      <c r="L74" s="45" t="s">
        <v>36</v>
      </c>
      <c r="M74" s="45" t="s">
        <v>33</v>
      </c>
      <c r="N74" s="45" t="s">
        <v>32</v>
      </c>
      <c r="O74" s="45" t="s">
        <v>35</v>
      </c>
      <c r="P74" s="45" t="s">
        <v>35</v>
      </c>
      <c r="Q74" s="45" t="s">
        <v>35</v>
      </c>
      <c r="R74" s="46">
        <v>1.579998</v>
      </c>
      <c r="S74" s="46">
        <v>5.5416020000000001</v>
      </c>
      <c r="T74" s="46">
        <v>45.223509999999997</v>
      </c>
      <c r="U74" s="46">
        <v>3.8580210000000001E-4</v>
      </c>
      <c r="V74" s="46">
        <v>1.2872700000000001E-3</v>
      </c>
      <c r="W74" s="46">
        <v>3.2805059999999999E-3</v>
      </c>
      <c r="X74" s="46">
        <v>0.49857659999999998</v>
      </c>
      <c r="Y74" s="46">
        <v>4.8936939999999997E-6</v>
      </c>
      <c r="Z74" s="46">
        <v>1.18075E-4</v>
      </c>
      <c r="AA74" s="46">
        <v>0</v>
      </c>
      <c r="AB74" s="46">
        <v>3.4810300000000001E-5</v>
      </c>
      <c r="AC74" s="45"/>
      <c r="AD74" s="47">
        <f t="shared" si="23"/>
        <v>0.12631714263131855</v>
      </c>
      <c r="AE74" s="47">
        <f t="shared" si="16"/>
        <v>0.42147066642461878</v>
      </c>
      <c r="AF74" s="47">
        <f t="shared" si="17"/>
        <v>1.0740847297225604</v>
      </c>
      <c r="AG74" s="47">
        <f t="shared" si="18"/>
        <v>163.2411319037347</v>
      </c>
      <c r="AH74" s="47">
        <f t="shared" si="19"/>
        <v>1.6022656252830858E-3</v>
      </c>
      <c r="AI74" s="47">
        <f t="shared" si="20"/>
        <v>3.8659449018532903E-2</v>
      </c>
      <c r="AJ74" s="47">
        <f t="shared" si="21"/>
        <v>0</v>
      </c>
      <c r="AK74" s="47">
        <f t="shared" si="22"/>
        <v>1.1397391642344578E-2</v>
      </c>
    </row>
    <row r="75" spans="1:37" hidden="1">
      <c r="A75" s="37">
        <v>2015</v>
      </c>
      <c r="B75" s="37" t="s">
        <v>26</v>
      </c>
      <c r="C75" s="37" t="s">
        <v>27</v>
      </c>
      <c r="D75" s="37">
        <v>2270002045</v>
      </c>
      <c r="E75" s="44" t="s">
        <v>48</v>
      </c>
      <c r="F75" s="44" t="s">
        <v>29</v>
      </c>
      <c r="G75" s="44">
        <v>750</v>
      </c>
      <c r="H75" s="45" t="s">
        <v>96</v>
      </c>
      <c r="I75" s="45" t="s">
        <v>150</v>
      </c>
      <c r="J75" s="45" t="s">
        <v>30</v>
      </c>
      <c r="K75" s="45" t="s">
        <v>31</v>
      </c>
      <c r="L75" s="45" t="s">
        <v>36</v>
      </c>
      <c r="M75" s="45" t="s">
        <v>33</v>
      </c>
      <c r="N75" s="45" t="s">
        <v>32</v>
      </c>
      <c r="O75" s="45" t="s">
        <v>35</v>
      </c>
      <c r="P75" s="45" t="s">
        <v>35</v>
      </c>
      <c r="Q75" s="45" t="s">
        <v>35</v>
      </c>
      <c r="R75" s="46">
        <v>47.059829999999998</v>
      </c>
      <c r="S75" s="46">
        <v>165.05520000000001</v>
      </c>
      <c r="T75" s="46">
        <v>2266.5059999999999</v>
      </c>
      <c r="U75" s="46">
        <v>1.945645E-2</v>
      </c>
      <c r="V75" s="46">
        <v>6.4513909999999994E-2</v>
      </c>
      <c r="W75" s="46">
        <v>0.169512</v>
      </c>
      <c r="X75" s="46">
        <v>24.987089999999998</v>
      </c>
      <c r="Y75" s="46">
        <v>2.5123840000000001E-4</v>
      </c>
      <c r="Z75" s="46">
        <v>6.0217819999999998E-3</v>
      </c>
      <c r="AA75" s="46">
        <v>0</v>
      </c>
      <c r="AB75" s="46">
        <v>1.7555240000000001E-3</v>
      </c>
      <c r="AC75" s="45"/>
      <c r="AD75" s="47">
        <f t="shared" si="23"/>
        <v>0.14258576476233403</v>
      </c>
      <c r="AE75" s="47">
        <f t="shared" si="16"/>
        <v>0.4727874404199322</v>
      </c>
      <c r="AF75" s="47">
        <f t="shared" si="17"/>
        <v>1.2422614688904077</v>
      </c>
      <c r="AG75" s="47">
        <f t="shared" si="18"/>
        <v>183.1168243351315</v>
      </c>
      <c r="AH75" s="47">
        <f t="shared" si="19"/>
        <v>1.8411899088305002E-3</v>
      </c>
      <c r="AI75" s="47">
        <f t="shared" si="20"/>
        <v>4.413037279164788E-2</v>
      </c>
      <c r="AJ75" s="47">
        <f t="shared" si="21"/>
        <v>0</v>
      </c>
      <c r="AK75" s="47">
        <f t="shared" si="22"/>
        <v>1.2865282829017201E-2</v>
      </c>
    </row>
    <row r="76" spans="1:37" hidden="1">
      <c r="A76" s="37">
        <v>2015</v>
      </c>
      <c r="B76" s="37" t="s">
        <v>26</v>
      </c>
      <c r="C76" s="37" t="s">
        <v>27</v>
      </c>
      <c r="D76" s="37">
        <v>2270002045</v>
      </c>
      <c r="E76" s="44" t="s">
        <v>48</v>
      </c>
      <c r="F76" s="44" t="s">
        <v>29</v>
      </c>
      <c r="G76" s="44">
        <v>9999</v>
      </c>
      <c r="H76" s="45" t="s">
        <v>131</v>
      </c>
      <c r="I76" s="45" t="s">
        <v>149</v>
      </c>
      <c r="J76" s="45" t="s">
        <v>30</v>
      </c>
      <c r="K76" s="45" t="s">
        <v>31</v>
      </c>
      <c r="L76" s="45" t="s">
        <v>36</v>
      </c>
      <c r="M76" s="45" t="s">
        <v>33</v>
      </c>
      <c r="N76" s="45" t="s">
        <v>32</v>
      </c>
      <c r="O76" s="45" t="s">
        <v>35</v>
      </c>
      <c r="P76" s="45" t="s">
        <v>35</v>
      </c>
      <c r="Q76" s="45" t="s">
        <v>35</v>
      </c>
      <c r="R76" s="46">
        <v>59.126460000000002</v>
      </c>
      <c r="S76" s="46">
        <v>207.16970000000001</v>
      </c>
      <c r="T76" s="46">
        <v>9121.4390000000003</v>
      </c>
      <c r="U76" s="46">
        <v>8.9847179999999999E-2</v>
      </c>
      <c r="V76" s="46">
        <v>0.298628</v>
      </c>
      <c r="W76" s="46">
        <v>0.96084270000000005</v>
      </c>
      <c r="X76" s="46">
        <v>100.4498</v>
      </c>
      <c r="Y76" s="46">
        <v>1.0099950000000001E-3</v>
      </c>
      <c r="Z76" s="46">
        <v>2.8736520000000002E-2</v>
      </c>
      <c r="AA76" s="46">
        <v>0</v>
      </c>
      <c r="AB76" s="46">
        <v>8.1067670000000008E-3</v>
      </c>
      <c r="AC76" s="45"/>
      <c r="AD76" s="47">
        <f t="shared" si="23"/>
        <v>3.9348183372059108E-2</v>
      </c>
      <c r="AE76" s="47">
        <f t="shared" si="16"/>
        <v>0.13078283930593335</v>
      </c>
      <c r="AF76" s="47">
        <f t="shared" si="17"/>
        <v>0.42079689926054864</v>
      </c>
      <c r="AG76" s="47">
        <f t="shared" si="18"/>
        <v>43.991554883377113</v>
      </c>
      <c r="AH76" s="47">
        <f t="shared" si="19"/>
        <v>4.4232293617743861E-4</v>
      </c>
      <c r="AI76" s="47">
        <f t="shared" si="20"/>
        <v>1.2585034482271384E-2</v>
      </c>
      <c r="AJ76" s="47">
        <f t="shared" si="21"/>
        <v>0</v>
      </c>
      <c r="AK76" s="47">
        <f t="shared" si="22"/>
        <v>3.5503234989741192E-3</v>
      </c>
    </row>
    <row r="77" spans="1:37" hidden="1">
      <c r="A77" s="37">
        <v>2015</v>
      </c>
      <c r="B77" s="37" t="s">
        <v>26</v>
      </c>
      <c r="C77" s="37" t="s">
        <v>27</v>
      </c>
      <c r="D77" s="37">
        <v>2270002048</v>
      </c>
      <c r="E77" s="44" t="s">
        <v>49</v>
      </c>
      <c r="F77" s="44" t="s">
        <v>29</v>
      </c>
      <c r="G77" s="44">
        <v>50</v>
      </c>
      <c r="H77" s="45" t="s">
        <v>103</v>
      </c>
      <c r="I77" s="45" t="s">
        <v>148</v>
      </c>
      <c r="J77" s="45" t="s">
        <v>30</v>
      </c>
      <c r="K77" s="45" t="s">
        <v>31</v>
      </c>
      <c r="L77" s="45" t="s">
        <v>32</v>
      </c>
      <c r="M77" s="45" t="s">
        <v>33</v>
      </c>
      <c r="N77" s="45" t="s">
        <v>34</v>
      </c>
      <c r="O77" s="45" t="s">
        <v>35</v>
      </c>
      <c r="P77" s="45" t="s">
        <v>35</v>
      </c>
      <c r="Q77" s="45" t="s">
        <v>35</v>
      </c>
      <c r="R77" s="46">
        <v>8.3471569999999995E-2</v>
      </c>
      <c r="S77" s="46">
        <v>0.21718750000000001</v>
      </c>
      <c r="T77" s="46">
        <v>0.27749839999999998</v>
      </c>
      <c r="U77" s="46">
        <v>9.8417590000000007E-6</v>
      </c>
      <c r="V77" s="46">
        <v>3.354968E-5</v>
      </c>
      <c r="W77" s="46">
        <v>2.791781E-5</v>
      </c>
      <c r="X77" s="46">
        <v>2.987782E-3</v>
      </c>
      <c r="Y77" s="46">
        <v>3.8624569999999999E-8</v>
      </c>
      <c r="Z77" s="46">
        <v>2.3741229999999999E-6</v>
      </c>
      <c r="AA77" s="46">
        <v>0</v>
      </c>
      <c r="AB77" s="46">
        <v>8.8800610000000001E-7</v>
      </c>
      <c r="AC77" s="45"/>
      <c r="AD77" s="47">
        <f t="shared" si="23"/>
        <v>0.82218762726215833</v>
      </c>
      <c r="AE77" s="47">
        <f t="shared" si="16"/>
        <v>2.8027644036604324</v>
      </c>
      <c r="AF77" s="47">
        <f t="shared" si="17"/>
        <v>2.3322739321553958</v>
      </c>
      <c r="AG77" s="47">
        <f t="shared" si="18"/>
        <v>249.60145776345323</v>
      </c>
      <c r="AH77" s="47">
        <f t="shared" si="19"/>
        <v>3.2267243652604315E-3</v>
      </c>
      <c r="AI77" s="47">
        <f t="shared" si="20"/>
        <v>0.19833594342215824</v>
      </c>
      <c r="AJ77" s="47">
        <f t="shared" si="21"/>
        <v>0</v>
      </c>
      <c r="AK77" s="47">
        <f t="shared" si="22"/>
        <v>7.4184668447309352E-2</v>
      </c>
    </row>
    <row r="78" spans="1:37" hidden="1">
      <c r="A78" s="37">
        <v>2015</v>
      </c>
      <c r="B78" s="37" t="s">
        <v>26</v>
      </c>
      <c r="C78" s="37" t="s">
        <v>27</v>
      </c>
      <c r="D78" s="37">
        <v>2270002048</v>
      </c>
      <c r="E78" s="44" t="s">
        <v>49</v>
      </c>
      <c r="F78" s="44" t="s">
        <v>29</v>
      </c>
      <c r="G78" s="44">
        <v>120</v>
      </c>
      <c r="H78" s="45" t="s">
        <v>73</v>
      </c>
      <c r="I78" s="45" t="s">
        <v>147</v>
      </c>
      <c r="J78" s="45" t="s">
        <v>30</v>
      </c>
      <c r="K78" s="45" t="s">
        <v>31</v>
      </c>
      <c r="L78" s="45" t="s">
        <v>32</v>
      </c>
      <c r="M78" s="45" t="s">
        <v>33</v>
      </c>
      <c r="N78" s="45" t="s">
        <v>34</v>
      </c>
      <c r="O78" s="45" t="s">
        <v>35</v>
      </c>
      <c r="P78" s="45" t="s">
        <v>35</v>
      </c>
      <c r="Q78" s="45" t="s">
        <v>35</v>
      </c>
      <c r="R78" s="46">
        <v>5.5687470000000001</v>
      </c>
      <c r="S78" s="46">
        <v>14.489509999999999</v>
      </c>
      <c r="T78" s="46">
        <v>49.69576</v>
      </c>
      <c r="U78" s="46">
        <v>7.907681E-4</v>
      </c>
      <c r="V78" s="46">
        <v>3.7907100000000001E-3</v>
      </c>
      <c r="W78" s="46">
        <v>4.8929200000000003E-3</v>
      </c>
      <c r="X78" s="46">
        <v>0.5426145</v>
      </c>
      <c r="Y78" s="46">
        <v>6.3651460000000003E-6</v>
      </c>
      <c r="Z78" s="46">
        <v>4.0652430000000001E-4</v>
      </c>
      <c r="AA78" s="46">
        <v>0</v>
      </c>
      <c r="AB78" s="46">
        <v>7.1349739999999995E-5</v>
      </c>
      <c r="AC78" s="45"/>
      <c r="AD78" s="47">
        <f t="shared" si="23"/>
        <v>0.41258861314150724</v>
      </c>
      <c r="AE78" s="47">
        <f t="shared" si="16"/>
        <v>1.9778286222239403</v>
      </c>
      <c r="AF78" s="47">
        <f t="shared" si="17"/>
        <v>2.5529141565173705</v>
      </c>
      <c r="AG78" s="47">
        <f t="shared" si="18"/>
        <v>283.11279125381054</v>
      </c>
      <c r="AH78" s="47">
        <f t="shared" si="19"/>
        <v>3.3210580454411508E-3</v>
      </c>
      <c r="AI78" s="47">
        <f t="shared" si="20"/>
        <v>0.21210680747658134</v>
      </c>
      <c r="AJ78" s="47">
        <f t="shared" si="21"/>
        <v>0</v>
      </c>
      <c r="AK78" s="47">
        <f t="shared" si="22"/>
        <v>3.7227210195513866E-2</v>
      </c>
    </row>
    <row r="79" spans="1:37">
      <c r="A79" s="37">
        <v>2015</v>
      </c>
      <c r="B79" s="37" t="s">
        <v>26</v>
      </c>
      <c r="C79" s="37" t="s">
        <v>27</v>
      </c>
      <c r="D79" s="37">
        <v>2270002048</v>
      </c>
      <c r="E79" s="44" t="s">
        <v>49</v>
      </c>
      <c r="F79" s="44" t="s">
        <v>29</v>
      </c>
      <c r="G79" s="44">
        <v>175</v>
      </c>
      <c r="H79" s="45" t="s">
        <v>71</v>
      </c>
      <c r="I79" s="45" t="s">
        <v>146</v>
      </c>
      <c r="J79" s="45" t="s">
        <v>30</v>
      </c>
      <c r="K79" s="45" t="s">
        <v>31</v>
      </c>
      <c r="L79" s="45" t="s">
        <v>32</v>
      </c>
      <c r="M79" s="45" t="s">
        <v>33</v>
      </c>
      <c r="N79" s="45" t="s">
        <v>34</v>
      </c>
      <c r="O79" s="45" t="s">
        <v>35</v>
      </c>
      <c r="P79" s="45" t="s">
        <v>35</v>
      </c>
      <c r="Q79" s="45" t="s">
        <v>35</v>
      </c>
      <c r="R79" s="46">
        <v>19.025559999999999</v>
      </c>
      <c r="S79" s="46">
        <v>49.503239999999998</v>
      </c>
      <c r="T79" s="46">
        <v>279.73719999999997</v>
      </c>
      <c r="U79" s="46">
        <v>3.2419910000000001E-3</v>
      </c>
      <c r="V79" s="46">
        <v>1.8108510000000001E-2</v>
      </c>
      <c r="W79" s="46">
        <v>2.3749010000000001E-2</v>
      </c>
      <c r="X79" s="46">
        <v>3.064505</v>
      </c>
      <c r="Y79" s="46">
        <v>3.448094E-5</v>
      </c>
      <c r="Z79" s="46">
        <v>1.3142399999999999E-3</v>
      </c>
      <c r="AA79" s="46">
        <v>0</v>
      </c>
      <c r="AB79" s="46">
        <v>2.925197E-4</v>
      </c>
      <c r="AC79" s="45"/>
      <c r="AD79" s="47">
        <f t="shared" si="23"/>
        <v>0.33950265364448873</v>
      </c>
      <c r="AE79" s="47">
        <f t="shared" si="16"/>
        <v>1.8963307419877975</v>
      </c>
      <c r="AF79" s="47">
        <f t="shared" si="17"/>
        <v>2.4870062614083448</v>
      </c>
      <c r="AG79" s="47">
        <f t="shared" si="18"/>
        <v>320.91624548211394</v>
      </c>
      <c r="AH79" s="47">
        <f t="shared" si="19"/>
        <v>3.6108584601735163E-3</v>
      </c>
      <c r="AI79" s="47">
        <f t="shared" si="20"/>
        <v>0.13762776254645151</v>
      </c>
      <c r="AJ79" s="47">
        <f t="shared" si="21"/>
        <v>0</v>
      </c>
      <c r="AK79" s="47">
        <f t="shared" si="22"/>
        <v>3.0632785344959241E-2</v>
      </c>
    </row>
    <row r="80" spans="1:37" hidden="1">
      <c r="A80" s="37">
        <v>2015</v>
      </c>
      <c r="B80" s="37" t="s">
        <v>26</v>
      </c>
      <c r="C80" s="37" t="s">
        <v>27</v>
      </c>
      <c r="D80" s="37">
        <v>2270002048</v>
      </c>
      <c r="E80" s="44" t="s">
        <v>49</v>
      </c>
      <c r="F80" s="44" t="s">
        <v>29</v>
      </c>
      <c r="G80" s="44">
        <v>250</v>
      </c>
      <c r="H80" s="45" t="s">
        <v>87</v>
      </c>
      <c r="I80" s="45" t="s">
        <v>145</v>
      </c>
      <c r="J80" s="45" t="s">
        <v>30</v>
      </c>
      <c r="K80" s="45" t="s">
        <v>31</v>
      </c>
      <c r="L80" s="45" t="s">
        <v>36</v>
      </c>
      <c r="M80" s="45" t="s">
        <v>33</v>
      </c>
      <c r="N80" s="45" t="s">
        <v>34</v>
      </c>
      <c r="O80" s="45" t="s">
        <v>35</v>
      </c>
      <c r="P80" s="45" t="s">
        <v>35</v>
      </c>
      <c r="Q80" s="45" t="s">
        <v>35</v>
      </c>
      <c r="R80" s="46">
        <v>11.80527</v>
      </c>
      <c r="S80" s="46">
        <v>30.716519999999999</v>
      </c>
      <c r="T80" s="46">
        <v>239.4623</v>
      </c>
      <c r="U80" s="46">
        <v>2.0397610000000002E-3</v>
      </c>
      <c r="V80" s="46">
        <v>6.2007219999999997E-3</v>
      </c>
      <c r="W80" s="46">
        <v>1.7932110000000001E-2</v>
      </c>
      <c r="X80" s="46">
        <v>2.6409850000000001</v>
      </c>
      <c r="Y80" s="46">
        <v>2.9715629999999999E-5</v>
      </c>
      <c r="Z80" s="46">
        <v>6.1541980000000003E-4</v>
      </c>
      <c r="AA80" s="46">
        <v>0</v>
      </c>
      <c r="AB80" s="46">
        <v>1.8404430000000001E-4</v>
      </c>
      <c r="AC80" s="45"/>
      <c r="AD80" s="47">
        <f t="shared" si="23"/>
        <v>0.24097406596841051</v>
      </c>
      <c r="AE80" s="47">
        <f t="shared" si="16"/>
        <v>0.73254326966726702</v>
      </c>
      <c r="AF80" s="47">
        <f t="shared" si="17"/>
        <v>2.1184704767336924</v>
      </c>
      <c r="AG80" s="47">
        <f t="shared" si="18"/>
        <v>312.00169706724597</v>
      </c>
      <c r="AH80" s="47">
        <f t="shared" si="19"/>
        <v>3.5105564739755677E-3</v>
      </c>
      <c r="AI80" s="47">
        <f t="shared" si="20"/>
        <v>7.2704699954291699E-2</v>
      </c>
      <c r="AJ80" s="47">
        <f t="shared" si="21"/>
        <v>0</v>
      </c>
      <c r="AK80" s="47">
        <f t="shared" si="22"/>
        <v>2.1742695977278678E-2</v>
      </c>
    </row>
    <row r="81" spans="1:37" hidden="1">
      <c r="A81" s="37">
        <v>2015</v>
      </c>
      <c r="B81" s="37" t="s">
        <v>26</v>
      </c>
      <c r="C81" s="37" t="s">
        <v>27</v>
      </c>
      <c r="D81" s="37">
        <v>2270002048</v>
      </c>
      <c r="E81" s="44" t="s">
        <v>49</v>
      </c>
      <c r="F81" s="44" t="s">
        <v>29</v>
      </c>
      <c r="G81" s="44">
        <v>500</v>
      </c>
      <c r="H81" s="45" t="s">
        <v>98</v>
      </c>
      <c r="I81" s="45" t="s">
        <v>144</v>
      </c>
      <c r="J81" s="45" t="s">
        <v>30</v>
      </c>
      <c r="K81" s="45" t="s">
        <v>31</v>
      </c>
      <c r="L81" s="45" t="s">
        <v>36</v>
      </c>
      <c r="M81" s="45" t="s">
        <v>33</v>
      </c>
      <c r="N81" s="45" t="s">
        <v>34</v>
      </c>
      <c r="O81" s="45" t="s">
        <v>35</v>
      </c>
      <c r="P81" s="45" t="s">
        <v>35</v>
      </c>
      <c r="Q81" s="45" t="s">
        <v>35</v>
      </c>
      <c r="R81" s="46">
        <v>0.33388630000000002</v>
      </c>
      <c r="S81" s="46">
        <v>0.86874989999999996</v>
      </c>
      <c r="T81" s="46">
        <v>9.030602</v>
      </c>
      <c r="U81" s="46">
        <v>7.2412799999999999E-5</v>
      </c>
      <c r="V81" s="46">
        <v>2.4846839999999998E-4</v>
      </c>
      <c r="W81" s="46">
        <v>5.9991269999999999E-4</v>
      </c>
      <c r="X81" s="46">
        <v>9.9592749999999994E-2</v>
      </c>
      <c r="Y81" s="46">
        <v>9.775352999999999E-7</v>
      </c>
      <c r="Z81" s="46">
        <v>2.1543069999999998E-5</v>
      </c>
      <c r="AA81" s="46">
        <v>0</v>
      </c>
      <c r="AB81" s="46">
        <v>6.5336910000000002E-6</v>
      </c>
      <c r="AC81" s="45"/>
      <c r="AD81" s="47">
        <f t="shared" si="23"/>
        <v>0.15123545259688664</v>
      </c>
      <c r="AE81" s="47">
        <f t="shared" si="16"/>
        <v>0.51893078198915488</v>
      </c>
      <c r="AF81" s="47">
        <f t="shared" si="17"/>
        <v>1.2529286079687607</v>
      </c>
      <c r="AG81" s="47">
        <f t="shared" si="18"/>
        <v>208.00127355410345</v>
      </c>
      <c r="AH81" s="47">
        <f t="shared" si="19"/>
        <v>2.0416002906244943E-3</v>
      </c>
      <c r="AI81" s="47">
        <f t="shared" si="20"/>
        <v>4.4993094339348984E-2</v>
      </c>
      <c r="AJ81" s="47">
        <f t="shared" si="21"/>
        <v>0</v>
      </c>
      <c r="AK81" s="47">
        <f t="shared" si="22"/>
        <v>1.3645732736659883E-2</v>
      </c>
    </row>
    <row r="82" spans="1:37" hidden="1">
      <c r="A82" s="37">
        <v>2015</v>
      </c>
      <c r="B82" s="37" t="s">
        <v>26</v>
      </c>
      <c r="C82" s="37" t="s">
        <v>27</v>
      </c>
      <c r="D82" s="37">
        <v>2270002048</v>
      </c>
      <c r="E82" s="44" t="s">
        <v>49</v>
      </c>
      <c r="F82" s="44" t="s">
        <v>29</v>
      </c>
      <c r="G82" s="44">
        <v>750</v>
      </c>
      <c r="H82" s="45" t="s">
        <v>96</v>
      </c>
      <c r="I82" s="45" t="s">
        <v>143</v>
      </c>
      <c r="J82" s="45" t="s">
        <v>30</v>
      </c>
      <c r="K82" s="45" t="s">
        <v>31</v>
      </c>
      <c r="L82" s="45" t="s">
        <v>36</v>
      </c>
      <c r="M82" s="45" t="s">
        <v>33</v>
      </c>
      <c r="N82" s="45" t="s">
        <v>34</v>
      </c>
      <c r="O82" s="45" t="s">
        <v>35</v>
      </c>
      <c r="P82" s="45" t="s">
        <v>35</v>
      </c>
      <c r="Q82" s="45" t="s">
        <v>35</v>
      </c>
      <c r="R82" s="46">
        <v>0.72399760000000002</v>
      </c>
      <c r="S82" s="46">
        <v>1.883794</v>
      </c>
      <c r="T82" s="46">
        <v>41.449120000000001</v>
      </c>
      <c r="U82" s="46">
        <v>3.3430640000000001E-4</v>
      </c>
      <c r="V82" s="46">
        <v>1.1404130000000001E-3</v>
      </c>
      <c r="W82" s="46">
        <v>2.8361129999999999E-3</v>
      </c>
      <c r="X82" s="46">
        <v>0.45710780000000001</v>
      </c>
      <c r="Y82" s="46">
        <v>4.5960940000000002E-6</v>
      </c>
      <c r="Z82" s="46">
        <v>1.0054420000000001E-4</v>
      </c>
      <c r="AA82" s="46">
        <v>0</v>
      </c>
      <c r="AB82" s="46">
        <v>3.016393E-5</v>
      </c>
      <c r="AC82" s="45"/>
      <c r="AD82" s="47">
        <f t="shared" si="23"/>
        <v>0.21466095626167195</v>
      </c>
      <c r="AE82" s="47">
        <f t="shared" si="16"/>
        <v>0.73226879626965591</v>
      </c>
      <c r="AF82" s="47">
        <f t="shared" si="17"/>
        <v>1.8210920540143984</v>
      </c>
      <c r="AG82" s="47">
        <f t="shared" si="18"/>
        <v>293.51276991008575</v>
      </c>
      <c r="AH82" s="47">
        <f t="shared" si="19"/>
        <v>2.9511906834823777E-3</v>
      </c>
      <c r="AI82" s="47">
        <f t="shared" si="20"/>
        <v>6.4560277992179629E-2</v>
      </c>
      <c r="AJ82" s="47">
        <f t="shared" si="21"/>
        <v>0</v>
      </c>
      <c r="AK82" s="47">
        <f t="shared" si="22"/>
        <v>1.9368513610299218E-2</v>
      </c>
    </row>
    <row r="83" spans="1:37" hidden="1">
      <c r="A83" s="37">
        <v>2015</v>
      </c>
      <c r="B83" s="37" t="s">
        <v>26</v>
      </c>
      <c r="C83" s="37" t="s">
        <v>27</v>
      </c>
      <c r="D83" s="37">
        <v>2270002051</v>
      </c>
      <c r="E83" s="44" t="s">
        <v>50</v>
      </c>
      <c r="F83" s="44" t="s">
        <v>29</v>
      </c>
      <c r="G83" s="44">
        <v>175</v>
      </c>
      <c r="H83" s="45" t="s">
        <v>116</v>
      </c>
      <c r="I83" s="45" t="s">
        <v>142</v>
      </c>
      <c r="J83" s="45" t="s">
        <v>30</v>
      </c>
      <c r="K83" s="45" t="s">
        <v>31</v>
      </c>
      <c r="L83" s="45" t="s">
        <v>32</v>
      </c>
      <c r="M83" s="45" t="s">
        <v>33</v>
      </c>
      <c r="N83" s="45" t="s">
        <v>34</v>
      </c>
      <c r="O83" s="45" t="s">
        <v>35</v>
      </c>
      <c r="P83" s="45" t="s">
        <v>35</v>
      </c>
      <c r="Q83" s="45" t="s">
        <v>35</v>
      </c>
      <c r="R83" s="46">
        <v>0.38754660000000002</v>
      </c>
      <c r="S83" s="46">
        <v>2.1064129999999999</v>
      </c>
      <c r="T83" s="46">
        <v>12.01545</v>
      </c>
      <c r="U83" s="46">
        <v>1.334478E-4</v>
      </c>
      <c r="V83" s="46">
        <v>7.9557E-4</v>
      </c>
      <c r="W83" s="46">
        <v>9.108168E-4</v>
      </c>
      <c r="X83" s="46">
        <v>0.13162489999999999</v>
      </c>
      <c r="Y83" s="46">
        <v>1.481006E-6</v>
      </c>
      <c r="Z83" s="46">
        <v>5.0645970000000001E-5</v>
      </c>
      <c r="AA83" s="46">
        <v>0</v>
      </c>
      <c r="AB83" s="46">
        <v>1.204078E-5</v>
      </c>
      <c r="AC83" s="45"/>
      <c r="AD83" s="47">
        <f t="shared" si="23"/>
        <v>0.32842248656839856</v>
      </c>
      <c r="AE83" s="47">
        <f t="shared" si="16"/>
        <v>1.9579421889249642</v>
      </c>
      <c r="AF83" s="47">
        <f t="shared" si="17"/>
        <v>2.2415709982800145</v>
      </c>
      <c r="AG83" s="47">
        <f t="shared" si="18"/>
        <v>323.9362278907318</v>
      </c>
      <c r="AH83" s="47">
        <f t="shared" si="19"/>
        <v>3.6448384547569735E-3</v>
      </c>
      <c r="AI83" s="47">
        <f t="shared" si="20"/>
        <v>0.12464255987785874</v>
      </c>
      <c r="AJ83" s="47">
        <f t="shared" si="21"/>
        <v>0</v>
      </c>
      <c r="AK83" s="47">
        <f t="shared" si="22"/>
        <v>2.9633031850828877E-2</v>
      </c>
    </row>
    <row r="84" spans="1:37" hidden="1">
      <c r="A84" s="37">
        <v>2015</v>
      </c>
      <c r="B84" s="37" t="s">
        <v>26</v>
      </c>
      <c r="C84" s="37" t="s">
        <v>27</v>
      </c>
      <c r="D84" s="37">
        <v>2270002051</v>
      </c>
      <c r="E84" s="44" t="s">
        <v>50</v>
      </c>
      <c r="F84" s="44" t="s">
        <v>29</v>
      </c>
      <c r="G84" s="44">
        <v>250</v>
      </c>
      <c r="H84" s="45" t="s">
        <v>87</v>
      </c>
      <c r="I84" s="45" t="s">
        <v>141</v>
      </c>
      <c r="J84" s="45" t="s">
        <v>30</v>
      </c>
      <c r="K84" s="45" t="s">
        <v>31</v>
      </c>
      <c r="L84" s="45" t="s">
        <v>36</v>
      </c>
      <c r="M84" s="45" t="s">
        <v>33</v>
      </c>
      <c r="N84" s="45" t="s">
        <v>34</v>
      </c>
      <c r="O84" s="45" t="s">
        <v>35</v>
      </c>
      <c r="P84" s="45" t="s">
        <v>35</v>
      </c>
      <c r="Q84" s="45" t="s">
        <v>35</v>
      </c>
      <c r="R84" s="46">
        <v>2.861882</v>
      </c>
      <c r="S84" s="46">
        <v>15.55505</v>
      </c>
      <c r="T84" s="46">
        <v>117.3098</v>
      </c>
      <c r="U84" s="46">
        <v>9.7448480000000002E-4</v>
      </c>
      <c r="V84" s="46">
        <v>2.8747349999999998E-3</v>
      </c>
      <c r="W84" s="46">
        <v>7.6865850000000001E-3</v>
      </c>
      <c r="X84" s="46">
        <v>1.2941480000000001</v>
      </c>
      <c r="Y84" s="46">
        <v>1.4561379999999999E-5</v>
      </c>
      <c r="Z84" s="46">
        <v>2.5564920000000001E-4</v>
      </c>
      <c r="AA84" s="46">
        <v>0</v>
      </c>
      <c r="AB84" s="46">
        <v>8.7926179999999997E-5</v>
      </c>
      <c r="AC84" s="45"/>
      <c r="AD84" s="47">
        <f t="shared" si="23"/>
        <v>0.22733520253808251</v>
      </c>
      <c r="AE84" s="47">
        <f t="shared" si="16"/>
        <v>0.67063997659923957</v>
      </c>
      <c r="AF84" s="47">
        <f t="shared" si="17"/>
        <v>1.7931848273068873</v>
      </c>
      <c r="AG84" s="47">
        <f t="shared" si="18"/>
        <v>301.9086574713678</v>
      </c>
      <c r="AH84" s="47">
        <f t="shared" si="19"/>
        <v>3.3969891285466776E-3</v>
      </c>
      <c r="AI84" s="47">
        <f t="shared" si="20"/>
        <v>5.9639783668969243E-2</v>
      </c>
      <c r="AJ84" s="47">
        <f t="shared" si="21"/>
        <v>0</v>
      </c>
      <c r="AK84" s="47">
        <f t="shared" si="22"/>
        <v>2.0512085913192181E-2</v>
      </c>
    </row>
    <row r="85" spans="1:37">
      <c r="A85" s="37">
        <v>2015</v>
      </c>
      <c r="B85" s="37" t="s">
        <v>26</v>
      </c>
      <c r="C85" s="37" t="s">
        <v>27</v>
      </c>
      <c r="D85" s="37">
        <v>2270002051</v>
      </c>
      <c r="E85" s="44" t="s">
        <v>50</v>
      </c>
      <c r="F85" s="44" t="s">
        <v>29</v>
      </c>
      <c r="G85" s="44">
        <v>500</v>
      </c>
      <c r="H85" s="45" t="s">
        <v>98</v>
      </c>
      <c r="I85" s="45" t="s">
        <v>140</v>
      </c>
      <c r="J85" s="45" t="s">
        <v>30</v>
      </c>
      <c r="K85" s="45" t="s">
        <v>31</v>
      </c>
      <c r="L85" s="45" t="s">
        <v>36</v>
      </c>
      <c r="M85" s="45" t="s">
        <v>33</v>
      </c>
      <c r="N85" s="45" t="s">
        <v>34</v>
      </c>
      <c r="O85" s="45" t="s">
        <v>35</v>
      </c>
      <c r="P85" s="45" t="s">
        <v>35</v>
      </c>
      <c r="Q85" s="45" t="s">
        <v>35</v>
      </c>
      <c r="R85" s="46">
        <v>4.0304849999999997</v>
      </c>
      <c r="S85" s="46">
        <v>21.906690000000001</v>
      </c>
      <c r="T85" s="46">
        <v>270.0992</v>
      </c>
      <c r="U85" s="46">
        <v>2.14672E-3</v>
      </c>
      <c r="V85" s="46">
        <v>6.50375E-3</v>
      </c>
      <c r="W85" s="46">
        <v>1.5576359999999999E-2</v>
      </c>
      <c r="X85" s="46">
        <v>2.9802879999999998</v>
      </c>
      <c r="Y85" s="46">
        <v>2.9252509999999999E-5</v>
      </c>
      <c r="Z85" s="46">
        <v>5.5385679999999998E-4</v>
      </c>
      <c r="AA85" s="46">
        <v>0</v>
      </c>
      <c r="AB85" s="46">
        <v>1.936951E-4</v>
      </c>
      <c r="AC85" s="45"/>
      <c r="AD85" s="47">
        <f t="shared" si="23"/>
        <v>0.17779996740721668</v>
      </c>
      <c r="AE85" s="47">
        <f t="shared" si="16"/>
        <v>0.53866668127407658</v>
      </c>
      <c r="AF85" s="47">
        <f t="shared" si="17"/>
        <v>1.2900966592397116</v>
      </c>
      <c r="AG85" s="47">
        <f t="shared" si="18"/>
        <v>246.8394151375675</v>
      </c>
      <c r="AH85" s="47">
        <f t="shared" si="19"/>
        <v>2.4228102987717453E-3</v>
      </c>
      <c r="AI85" s="47">
        <f t="shared" si="20"/>
        <v>4.5872643376064573E-2</v>
      </c>
      <c r="AJ85" s="47">
        <f t="shared" si="21"/>
        <v>0</v>
      </c>
      <c r="AK85" s="47">
        <f t="shared" si="22"/>
        <v>1.6042605680730408E-2</v>
      </c>
    </row>
    <row r="86" spans="1:37" hidden="1">
      <c r="A86" s="37">
        <v>2015</v>
      </c>
      <c r="B86" s="37" t="s">
        <v>26</v>
      </c>
      <c r="C86" s="37" t="s">
        <v>27</v>
      </c>
      <c r="D86" s="37">
        <v>2270002051</v>
      </c>
      <c r="E86" s="44" t="s">
        <v>50</v>
      </c>
      <c r="F86" s="44" t="s">
        <v>29</v>
      </c>
      <c r="G86" s="44">
        <v>750</v>
      </c>
      <c r="H86" s="45" t="s">
        <v>96</v>
      </c>
      <c r="I86" s="45" t="s">
        <v>139</v>
      </c>
      <c r="J86" s="45" t="s">
        <v>30</v>
      </c>
      <c r="K86" s="45" t="s">
        <v>31</v>
      </c>
      <c r="L86" s="45" t="s">
        <v>36</v>
      </c>
      <c r="M86" s="45" t="s">
        <v>33</v>
      </c>
      <c r="N86" s="45" t="s">
        <v>34</v>
      </c>
      <c r="O86" s="45" t="s">
        <v>35</v>
      </c>
      <c r="P86" s="45" t="s">
        <v>35</v>
      </c>
      <c r="Q86" s="45" t="s">
        <v>35</v>
      </c>
      <c r="R86" s="46">
        <v>151.79810000000001</v>
      </c>
      <c r="S86" s="46">
        <v>825.06050000000005</v>
      </c>
      <c r="T86" s="46">
        <v>16500.740000000002</v>
      </c>
      <c r="U86" s="46">
        <v>0.13190740000000001</v>
      </c>
      <c r="V86" s="46">
        <v>0.39731640000000001</v>
      </c>
      <c r="W86" s="46">
        <v>0.98410010000000003</v>
      </c>
      <c r="X86" s="46">
        <v>182.0669</v>
      </c>
      <c r="Y86" s="46">
        <v>1.8306329999999999E-3</v>
      </c>
      <c r="Z86" s="46">
        <v>3.4483439999999997E-2</v>
      </c>
      <c r="AA86" s="46">
        <v>0</v>
      </c>
      <c r="AB86" s="46">
        <v>1.1901790000000001E-2</v>
      </c>
      <c r="AC86" s="45"/>
      <c r="AD86" s="47">
        <f t="shared" si="23"/>
        <v>0.1933860499199756</v>
      </c>
      <c r="AE86" s="47">
        <f t="shared" si="16"/>
        <v>0.58249536541865721</v>
      </c>
      <c r="AF86" s="47">
        <f t="shared" si="17"/>
        <v>1.4427638712070205</v>
      </c>
      <c r="AG86" s="47">
        <f t="shared" si="18"/>
        <v>266.92360407509511</v>
      </c>
      <c r="AH86" s="47">
        <f t="shared" si="19"/>
        <v>2.6838440051365933E-3</v>
      </c>
      <c r="AI86" s="47">
        <f t="shared" si="20"/>
        <v>5.0555285368769923E-2</v>
      </c>
      <c r="AJ86" s="47">
        <f t="shared" si="21"/>
        <v>0</v>
      </c>
      <c r="AK86" s="47">
        <f t="shared" si="22"/>
        <v>1.7448908515193734E-2</v>
      </c>
    </row>
    <row r="87" spans="1:37" hidden="1">
      <c r="A87" s="37">
        <v>2015</v>
      </c>
      <c r="B87" s="37" t="s">
        <v>26</v>
      </c>
      <c r="C87" s="37" t="s">
        <v>27</v>
      </c>
      <c r="D87" s="37">
        <v>2270002051</v>
      </c>
      <c r="E87" s="44" t="s">
        <v>50</v>
      </c>
      <c r="F87" s="44" t="s">
        <v>29</v>
      </c>
      <c r="G87" s="44">
        <v>1000</v>
      </c>
      <c r="H87" s="45" t="s">
        <v>83</v>
      </c>
      <c r="I87" s="45" t="s">
        <v>138</v>
      </c>
      <c r="J87" s="45" t="s">
        <v>30</v>
      </c>
      <c r="K87" s="45" t="s">
        <v>31</v>
      </c>
      <c r="L87" s="45" t="s">
        <v>36</v>
      </c>
      <c r="M87" s="45" t="s">
        <v>33</v>
      </c>
      <c r="N87" s="45" t="s">
        <v>34</v>
      </c>
      <c r="O87" s="45" t="s">
        <v>35</v>
      </c>
      <c r="P87" s="45" t="s">
        <v>35</v>
      </c>
      <c r="Q87" s="45" t="s">
        <v>35</v>
      </c>
      <c r="R87" s="46">
        <v>71.193079999999995</v>
      </c>
      <c r="S87" s="46">
        <v>386.56529999999998</v>
      </c>
      <c r="T87" s="46">
        <v>10939.29</v>
      </c>
      <c r="U87" s="46">
        <v>9.4134060000000006E-2</v>
      </c>
      <c r="V87" s="46">
        <v>0.28556090000000001</v>
      </c>
      <c r="W87" s="46">
        <v>1.009762</v>
      </c>
      <c r="X87" s="46">
        <v>120.6399</v>
      </c>
      <c r="Y87" s="46">
        <v>1.213001E-3</v>
      </c>
      <c r="Z87" s="46">
        <v>2.9102159999999998E-2</v>
      </c>
      <c r="AA87" s="46">
        <v>0</v>
      </c>
      <c r="AB87" s="46">
        <v>8.4935659999999993E-3</v>
      </c>
      <c r="AC87" s="45"/>
      <c r="AD87" s="47">
        <f t="shared" si="23"/>
        <v>0.22091589501696093</v>
      </c>
      <c r="AE87" s="47">
        <f t="shared" si="16"/>
        <v>0.67016063904339074</v>
      </c>
      <c r="AF87" s="47">
        <f t="shared" si="17"/>
        <v>2.3697318057259666</v>
      </c>
      <c r="AG87" s="47">
        <f t="shared" si="18"/>
        <v>283.12038685313968</v>
      </c>
      <c r="AH87" s="47">
        <f t="shared" si="19"/>
        <v>2.8466975882211879E-3</v>
      </c>
      <c r="AI87" s="47">
        <f t="shared" si="20"/>
        <v>6.8297593063836828E-2</v>
      </c>
      <c r="AJ87" s="47">
        <f t="shared" si="21"/>
        <v>0</v>
      </c>
      <c r="AK87" s="47">
        <f t="shared" si="22"/>
        <v>1.9932888635374152E-2</v>
      </c>
    </row>
    <row r="88" spans="1:37" hidden="1">
      <c r="A88" s="37">
        <v>2015</v>
      </c>
      <c r="B88" s="37" t="s">
        <v>26</v>
      </c>
      <c r="C88" s="37" t="s">
        <v>27</v>
      </c>
      <c r="D88" s="37">
        <v>2270002054</v>
      </c>
      <c r="E88" s="44" t="s">
        <v>51</v>
      </c>
      <c r="F88" s="44" t="s">
        <v>29</v>
      </c>
      <c r="G88" s="44">
        <v>50</v>
      </c>
      <c r="H88" s="45" t="s">
        <v>103</v>
      </c>
      <c r="I88" s="45" t="s">
        <v>137</v>
      </c>
      <c r="J88" s="45" t="s">
        <v>30</v>
      </c>
      <c r="K88" s="45" t="s">
        <v>31</v>
      </c>
      <c r="L88" s="45" t="s">
        <v>32</v>
      </c>
      <c r="M88" s="45" t="s">
        <v>33</v>
      </c>
      <c r="N88" s="45" t="s">
        <v>32</v>
      </c>
      <c r="O88" s="45" t="s">
        <v>35</v>
      </c>
      <c r="P88" s="45" t="s">
        <v>35</v>
      </c>
      <c r="Q88" s="45" t="s">
        <v>35</v>
      </c>
      <c r="R88" s="46">
        <v>0.95396080000000005</v>
      </c>
      <c r="S88" s="46">
        <v>2.4981420000000001</v>
      </c>
      <c r="T88" s="46">
        <v>5.0947829999999996</v>
      </c>
      <c r="U88" s="46">
        <v>1.7562209999999999E-4</v>
      </c>
      <c r="V88" s="46">
        <v>5.8184700000000003E-4</v>
      </c>
      <c r="W88" s="46">
        <v>5.0299389999999995E-4</v>
      </c>
      <c r="X88" s="46">
        <v>5.4929560000000002E-2</v>
      </c>
      <c r="Y88" s="46">
        <v>7.1010200000000004E-7</v>
      </c>
      <c r="Z88" s="46">
        <v>4.3514370000000003E-5</v>
      </c>
      <c r="AA88" s="46">
        <v>0</v>
      </c>
      <c r="AB88" s="46">
        <v>1.5846100000000001E-5</v>
      </c>
      <c r="AC88" s="45"/>
      <c r="AD88" s="47">
        <f t="shared" si="23"/>
        <v>1.2755429364703845</v>
      </c>
      <c r="AE88" s="47">
        <f t="shared" si="16"/>
        <v>4.2259535158529822</v>
      </c>
      <c r="AF88" s="47">
        <f t="shared" si="17"/>
        <v>3.6532436192978617</v>
      </c>
      <c r="AG88" s="47">
        <f t="shared" si="18"/>
        <v>398.95327673126667</v>
      </c>
      <c r="AH88" s="47">
        <f t="shared" si="19"/>
        <v>5.1574693063885088E-3</v>
      </c>
      <c r="AI88" s="47">
        <f t="shared" si="20"/>
        <v>0.3160447761896642</v>
      </c>
      <c r="AJ88" s="47">
        <f t="shared" si="21"/>
        <v>0</v>
      </c>
      <c r="AK88" s="47">
        <f t="shared" si="22"/>
        <v>0.11509019038949748</v>
      </c>
    </row>
    <row r="89" spans="1:37" hidden="1">
      <c r="A89" s="37">
        <v>2015</v>
      </c>
      <c r="B89" s="37" t="s">
        <v>26</v>
      </c>
      <c r="C89" s="37" t="s">
        <v>27</v>
      </c>
      <c r="D89" s="37">
        <v>2270002054</v>
      </c>
      <c r="E89" s="44" t="s">
        <v>51</v>
      </c>
      <c r="F89" s="44" t="s">
        <v>29</v>
      </c>
      <c r="G89" s="44">
        <v>120</v>
      </c>
      <c r="H89" s="45" t="s">
        <v>73</v>
      </c>
      <c r="I89" s="45" t="s">
        <v>136</v>
      </c>
      <c r="J89" s="45" t="s">
        <v>30</v>
      </c>
      <c r="K89" s="45" t="s">
        <v>31</v>
      </c>
      <c r="L89" s="45" t="s">
        <v>32</v>
      </c>
      <c r="M89" s="45" t="s">
        <v>33</v>
      </c>
      <c r="N89" s="45" t="s">
        <v>32</v>
      </c>
      <c r="O89" s="45" t="s">
        <v>35</v>
      </c>
      <c r="P89" s="45" t="s">
        <v>35</v>
      </c>
      <c r="Q89" s="45" t="s">
        <v>35</v>
      </c>
      <c r="R89" s="46">
        <v>2.6889780000000001</v>
      </c>
      <c r="S89" s="46">
        <v>7.0416379999999998</v>
      </c>
      <c r="T89" s="46">
        <v>26.77336</v>
      </c>
      <c r="U89" s="46">
        <v>4.1470800000000001E-4</v>
      </c>
      <c r="V89" s="46">
        <v>1.9890670000000002E-3</v>
      </c>
      <c r="W89" s="46">
        <v>2.6065490000000001E-3</v>
      </c>
      <c r="X89" s="46">
        <v>0.29246179999999999</v>
      </c>
      <c r="Y89" s="46">
        <v>3.4307259999999999E-6</v>
      </c>
      <c r="Z89" s="46">
        <v>2.237858E-4</v>
      </c>
      <c r="AA89" s="46">
        <v>0</v>
      </c>
      <c r="AB89" s="46">
        <v>3.7418420000000002E-5</v>
      </c>
      <c r="AC89" s="45"/>
      <c r="AD89" s="47">
        <f t="shared" si="23"/>
        <v>0.44523624758898434</v>
      </c>
      <c r="AE89" s="47">
        <f t="shared" si="16"/>
        <v>2.1354898561953912</v>
      </c>
      <c r="AF89" s="47">
        <f t="shared" si="17"/>
        <v>2.7984270762001686</v>
      </c>
      <c r="AG89" s="47">
        <f t="shared" si="18"/>
        <v>313.99103560847635</v>
      </c>
      <c r="AH89" s="47">
        <f t="shared" si="19"/>
        <v>3.6832749084801009E-3</v>
      </c>
      <c r="AI89" s="47">
        <f t="shared" si="20"/>
        <v>0.24025953166010525</v>
      </c>
      <c r="AJ89" s="47">
        <f t="shared" si="21"/>
        <v>0</v>
      </c>
      <c r="AK89" s="47">
        <f t="shared" si="22"/>
        <v>4.0172933513480821E-2</v>
      </c>
    </row>
    <row r="90" spans="1:37">
      <c r="A90" s="37">
        <v>2015</v>
      </c>
      <c r="B90" s="37" t="s">
        <v>26</v>
      </c>
      <c r="C90" s="37" t="s">
        <v>27</v>
      </c>
      <c r="D90" s="37">
        <v>2270002054</v>
      </c>
      <c r="E90" s="44" t="s">
        <v>51</v>
      </c>
      <c r="F90" s="44" t="s">
        <v>29</v>
      </c>
      <c r="G90" s="44">
        <v>175</v>
      </c>
      <c r="H90" s="45" t="s">
        <v>71</v>
      </c>
      <c r="I90" s="45" t="s">
        <v>135</v>
      </c>
      <c r="J90" s="45" t="s">
        <v>30</v>
      </c>
      <c r="K90" s="45" t="s">
        <v>31</v>
      </c>
      <c r="L90" s="45" t="s">
        <v>32</v>
      </c>
      <c r="M90" s="45" t="s">
        <v>33</v>
      </c>
      <c r="N90" s="45" t="s">
        <v>32</v>
      </c>
      <c r="O90" s="45" t="s">
        <v>35</v>
      </c>
      <c r="P90" s="45" t="s">
        <v>35</v>
      </c>
      <c r="Q90" s="45" t="s">
        <v>35</v>
      </c>
      <c r="R90" s="46">
        <v>1.1387910000000001</v>
      </c>
      <c r="S90" s="46">
        <v>2.9821580000000001</v>
      </c>
      <c r="T90" s="46">
        <v>22.733139999999999</v>
      </c>
      <c r="U90" s="46">
        <v>2.4893469999999999E-4</v>
      </c>
      <c r="V90" s="46">
        <v>1.4249709999999999E-3</v>
      </c>
      <c r="W90" s="46">
        <v>1.9178649999999999E-3</v>
      </c>
      <c r="X90" s="46">
        <v>0.24917420000000001</v>
      </c>
      <c r="Y90" s="46">
        <v>2.8036379999999999E-6</v>
      </c>
      <c r="Z90" s="46">
        <v>1.0541170000000001E-4</v>
      </c>
      <c r="AA90" s="46">
        <v>0</v>
      </c>
      <c r="AB90" s="46">
        <v>2.2460969999999999E-5</v>
      </c>
      <c r="AC90" s="45"/>
      <c r="AD90" s="47">
        <f t="shared" si="23"/>
        <v>0.43273276761325186</v>
      </c>
      <c r="AE90" s="47">
        <f t="shared" si="16"/>
        <v>2.4770819198714489</v>
      </c>
      <c r="AF90" s="47">
        <f t="shared" si="17"/>
        <v>3.3338985258326357</v>
      </c>
      <c r="AG90" s="47">
        <f t="shared" si="18"/>
        <v>433.14909967882318</v>
      </c>
      <c r="AH90" s="47">
        <f t="shared" si="19"/>
        <v>4.8736718148401255E-3</v>
      </c>
      <c r="AI90" s="47">
        <f t="shared" si="20"/>
        <v>0.18324121418114001</v>
      </c>
      <c r="AJ90" s="47">
        <f t="shared" si="21"/>
        <v>0</v>
      </c>
      <c r="AK90" s="47">
        <f t="shared" si="22"/>
        <v>3.9044768412672966E-2</v>
      </c>
    </row>
    <row r="91" spans="1:37" hidden="1">
      <c r="A91" s="37">
        <v>2015</v>
      </c>
      <c r="B91" s="37" t="s">
        <v>26</v>
      </c>
      <c r="C91" s="37" t="s">
        <v>27</v>
      </c>
      <c r="D91" s="37">
        <v>2270002054</v>
      </c>
      <c r="E91" s="44" t="s">
        <v>51</v>
      </c>
      <c r="F91" s="44" t="s">
        <v>29</v>
      </c>
      <c r="G91" s="44">
        <v>250</v>
      </c>
      <c r="H91" s="45" t="s">
        <v>87</v>
      </c>
      <c r="I91" s="45" t="s">
        <v>134</v>
      </c>
      <c r="J91" s="45" t="s">
        <v>30</v>
      </c>
      <c r="K91" s="45" t="s">
        <v>31</v>
      </c>
      <c r="L91" s="45" t="s">
        <v>36</v>
      </c>
      <c r="M91" s="45" t="s">
        <v>33</v>
      </c>
      <c r="N91" s="45" t="s">
        <v>32</v>
      </c>
      <c r="O91" s="45" t="s">
        <v>35</v>
      </c>
      <c r="P91" s="45" t="s">
        <v>35</v>
      </c>
      <c r="Q91" s="45" t="s">
        <v>35</v>
      </c>
      <c r="R91" s="46">
        <v>0.11328290000000001</v>
      </c>
      <c r="S91" s="46">
        <v>0.29665449999999999</v>
      </c>
      <c r="T91" s="46">
        <v>3.2832620000000001</v>
      </c>
      <c r="U91" s="46">
        <v>2.4490390000000001E-5</v>
      </c>
      <c r="V91" s="46">
        <v>7.6605839999999994E-5</v>
      </c>
      <c r="W91" s="46">
        <v>2.4420559999999998E-4</v>
      </c>
      <c r="X91" s="46">
        <v>3.623825E-2</v>
      </c>
      <c r="Y91" s="46">
        <v>4.0774239999999999E-7</v>
      </c>
      <c r="Z91" s="46">
        <v>7.5377660000000004E-6</v>
      </c>
      <c r="AA91" s="46">
        <v>0</v>
      </c>
      <c r="AB91" s="46">
        <v>2.2097289999999999E-6</v>
      </c>
      <c r="AC91" s="45"/>
      <c r="AD91" s="47">
        <f t="shared" si="23"/>
        <v>0.29957653510059684</v>
      </c>
      <c r="AE91" s="47">
        <f t="shared" si="16"/>
        <v>0.93707417953208194</v>
      </c>
      <c r="AF91" s="47">
        <f t="shared" si="17"/>
        <v>2.9872234578609125</v>
      </c>
      <c r="AG91" s="47">
        <f t="shared" si="18"/>
        <v>443.28119613894285</v>
      </c>
      <c r="AH91" s="47">
        <f t="shared" si="19"/>
        <v>4.9876729364294161E-3</v>
      </c>
      <c r="AI91" s="47">
        <f t="shared" si="20"/>
        <v>9.220505760337365E-2</v>
      </c>
      <c r="AJ91" s="47">
        <f t="shared" si="21"/>
        <v>0</v>
      </c>
      <c r="AK91" s="47">
        <f t="shared" si="22"/>
        <v>2.7030315047302505E-2</v>
      </c>
    </row>
    <row r="92" spans="1:37" hidden="1">
      <c r="A92" s="37">
        <v>2015</v>
      </c>
      <c r="B92" s="37" t="s">
        <v>26</v>
      </c>
      <c r="C92" s="37" t="s">
        <v>27</v>
      </c>
      <c r="D92" s="37">
        <v>2270002054</v>
      </c>
      <c r="E92" s="44" t="s">
        <v>51</v>
      </c>
      <c r="F92" s="44" t="s">
        <v>29</v>
      </c>
      <c r="G92" s="44">
        <v>500</v>
      </c>
      <c r="H92" s="45" t="s">
        <v>98</v>
      </c>
      <c r="I92" s="45" t="s">
        <v>133</v>
      </c>
      <c r="J92" s="45" t="s">
        <v>30</v>
      </c>
      <c r="K92" s="45" t="s">
        <v>31</v>
      </c>
      <c r="L92" s="45" t="s">
        <v>36</v>
      </c>
      <c r="M92" s="45" t="s">
        <v>33</v>
      </c>
      <c r="N92" s="45" t="s">
        <v>32</v>
      </c>
      <c r="O92" s="45" t="s">
        <v>35</v>
      </c>
      <c r="P92" s="45" t="s">
        <v>35</v>
      </c>
      <c r="Q92" s="45" t="s">
        <v>35</v>
      </c>
      <c r="R92" s="46">
        <v>0.63796140000000001</v>
      </c>
      <c r="S92" s="46">
        <v>1.6706319999999999</v>
      </c>
      <c r="T92" s="46">
        <v>28.246230000000001</v>
      </c>
      <c r="U92" s="46">
        <v>1.9731849999999999E-4</v>
      </c>
      <c r="V92" s="46">
        <v>6.4960660000000004E-4</v>
      </c>
      <c r="W92" s="46">
        <v>1.8213280000000001E-3</v>
      </c>
      <c r="X92" s="46">
        <v>0.311832</v>
      </c>
      <c r="Y92" s="46">
        <v>3.0607339999999999E-6</v>
      </c>
      <c r="Z92" s="46">
        <v>6.0417649999999999E-5</v>
      </c>
      <c r="AA92" s="46">
        <v>0</v>
      </c>
      <c r="AB92" s="46">
        <v>1.7803729999999999E-5</v>
      </c>
      <c r="AC92" s="45"/>
      <c r="AD92" s="47">
        <f t="shared" si="23"/>
        <v>0.21429895177393946</v>
      </c>
      <c r="AE92" s="47">
        <f t="shared" si="16"/>
        <v>0.70550918157918696</v>
      </c>
      <c r="AF92" s="47">
        <f t="shared" si="17"/>
        <v>1.9780643033295184</v>
      </c>
      <c r="AG92" s="47">
        <f t="shared" si="18"/>
        <v>338.66703187775647</v>
      </c>
      <c r="AH92" s="47">
        <f t="shared" si="19"/>
        <v>3.3241286947694052E-3</v>
      </c>
      <c r="AI92" s="47">
        <f t="shared" si="20"/>
        <v>6.5616954637526384E-2</v>
      </c>
      <c r="AJ92" s="47">
        <f t="shared" si="21"/>
        <v>0</v>
      </c>
      <c r="AK92" s="47">
        <f t="shared" si="22"/>
        <v>1.9335848775792638E-2</v>
      </c>
    </row>
    <row r="93" spans="1:37" hidden="1">
      <c r="A93" s="37">
        <v>2015</v>
      </c>
      <c r="B93" s="37" t="s">
        <v>26</v>
      </c>
      <c r="C93" s="37" t="s">
        <v>27</v>
      </c>
      <c r="D93" s="37">
        <v>2270002054</v>
      </c>
      <c r="E93" s="44" t="s">
        <v>51</v>
      </c>
      <c r="F93" s="44" t="s">
        <v>29</v>
      </c>
      <c r="G93" s="44">
        <v>750</v>
      </c>
      <c r="H93" s="45" t="s">
        <v>96</v>
      </c>
      <c r="I93" s="45" t="s">
        <v>132</v>
      </c>
      <c r="J93" s="45" t="s">
        <v>30</v>
      </c>
      <c r="K93" s="45" t="s">
        <v>31</v>
      </c>
      <c r="L93" s="45" t="s">
        <v>36</v>
      </c>
      <c r="M93" s="45" t="s">
        <v>33</v>
      </c>
      <c r="N93" s="45" t="s">
        <v>32</v>
      </c>
      <c r="O93" s="45" t="s">
        <v>35</v>
      </c>
      <c r="P93" s="45" t="s">
        <v>35</v>
      </c>
      <c r="Q93" s="45" t="s">
        <v>35</v>
      </c>
      <c r="R93" s="46">
        <v>1.206663</v>
      </c>
      <c r="S93" s="46">
        <v>3.159894</v>
      </c>
      <c r="T93" s="46">
        <v>84.193020000000004</v>
      </c>
      <c r="U93" s="46">
        <v>5.8870509999999995E-4</v>
      </c>
      <c r="V93" s="46">
        <v>1.922516E-3</v>
      </c>
      <c r="W93" s="46">
        <v>5.6371879999999996E-3</v>
      </c>
      <c r="X93" s="46">
        <v>0.92949119999999996</v>
      </c>
      <c r="Y93" s="46">
        <v>9.3457769999999999E-6</v>
      </c>
      <c r="Z93" s="46">
        <v>1.8273620000000001E-4</v>
      </c>
      <c r="AA93" s="46">
        <v>0</v>
      </c>
      <c r="AB93" s="46">
        <v>5.3117910000000003E-5</v>
      </c>
      <c r="AC93" s="45"/>
      <c r="AD93" s="47">
        <f t="shared" si="23"/>
        <v>0.22535492929826126</v>
      </c>
      <c r="AE93" s="47">
        <f t="shared" si="16"/>
        <v>0.73593460843939695</v>
      </c>
      <c r="AF93" s="47">
        <f t="shared" si="17"/>
        <v>2.1579023235589547</v>
      </c>
      <c r="AG93" s="47">
        <f t="shared" si="18"/>
        <v>355.80704780603401</v>
      </c>
      <c r="AH93" s="47">
        <f t="shared" si="19"/>
        <v>3.5775414805686522E-3</v>
      </c>
      <c r="AI93" s="47">
        <f t="shared" si="20"/>
        <v>6.9950988077448165E-2</v>
      </c>
      <c r="AJ93" s="47">
        <f t="shared" si="21"/>
        <v>0</v>
      </c>
      <c r="AK93" s="47">
        <f t="shared" si="22"/>
        <v>2.0333411163792205E-2</v>
      </c>
    </row>
    <row r="94" spans="1:37" hidden="1">
      <c r="A94" s="37">
        <v>2015</v>
      </c>
      <c r="B94" s="37" t="s">
        <v>26</v>
      </c>
      <c r="C94" s="37" t="s">
        <v>27</v>
      </c>
      <c r="D94" s="37">
        <v>2270002054</v>
      </c>
      <c r="E94" s="44" t="s">
        <v>51</v>
      </c>
      <c r="F94" s="44" t="s">
        <v>29</v>
      </c>
      <c r="G94" s="44">
        <v>9999</v>
      </c>
      <c r="H94" s="45" t="s">
        <v>131</v>
      </c>
      <c r="I94" s="45" t="s">
        <v>130</v>
      </c>
      <c r="J94" s="45" t="s">
        <v>30</v>
      </c>
      <c r="K94" s="45" t="s">
        <v>31</v>
      </c>
      <c r="L94" s="45" t="s">
        <v>36</v>
      </c>
      <c r="M94" s="45" t="s">
        <v>33</v>
      </c>
      <c r="N94" s="45" t="s">
        <v>32</v>
      </c>
      <c r="O94" s="45" t="s">
        <v>35</v>
      </c>
      <c r="P94" s="45" t="s">
        <v>35</v>
      </c>
      <c r="Q94" s="45" t="s">
        <v>35</v>
      </c>
      <c r="R94" s="46">
        <v>1.206663</v>
      </c>
      <c r="S94" s="46">
        <v>3.159894</v>
      </c>
      <c r="T94" s="46">
        <v>187.1583</v>
      </c>
      <c r="U94" s="46">
        <v>1.536487E-3</v>
      </c>
      <c r="V94" s="46">
        <v>4.8723070000000002E-3</v>
      </c>
      <c r="W94" s="46">
        <v>1.8278909999999999E-2</v>
      </c>
      <c r="X94" s="46">
        <v>2.0643349999999998</v>
      </c>
      <c r="Y94" s="46">
        <v>2.0756320000000001E-5</v>
      </c>
      <c r="Z94" s="46">
        <v>5.0977179999999996E-4</v>
      </c>
      <c r="AA94" s="46">
        <v>0</v>
      </c>
      <c r="AB94" s="46">
        <v>1.386347E-4</v>
      </c>
      <c r="AC94" s="45"/>
      <c r="AD94" s="47">
        <f t="shared" si="23"/>
        <v>4.411668272546624E-2</v>
      </c>
      <c r="AE94" s="47">
        <f t="shared" si="16"/>
        <v>0.13989706522741047</v>
      </c>
      <c r="AF94" s="47">
        <f t="shared" si="17"/>
        <v>0.52483676922574163</v>
      </c>
      <c r="AG94" s="47">
        <f t="shared" si="18"/>
        <v>59.272621398082336</v>
      </c>
      <c r="AH94" s="47">
        <f t="shared" si="19"/>
        <v>5.9596988714401711E-4</v>
      </c>
      <c r="AI94" s="47">
        <f t="shared" si="20"/>
        <v>1.4636922253810039E-2</v>
      </c>
      <c r="AJ94" s="47">
        <f t="shared" si="21"/>
        <v>0</v>
      </c>
      <c r="AK94" s="47">
        <f t="shared" si="22"/>
        <v>3.9805758686147002E-3</v>
      </c>
    </row>
    <row r="95" spans="1:37">
      <c r="A95" s="37">
        <v>2015</v>
      </c>
      <c r="B95" s="37" t="s">
        <v>26</v>
      </c>
      <c r="C95" s="37" t="s">
        <v>27</v>
      </c>
      <c r="D95" s="37">
        <v>2270002057</v>
      </c>
      <c r="E95" s="44" t="s">
        <v>52</v>
      </c>
      <c r="F95" s="44" t="s">
        <v>29</v>
      </c>
      <c r="G95" s="44">
        <v>50</v>
      </c>
      <c r="H95" s="45" t="s">
        <v>103</v>
      </c>
      <c r="I95" s="45" t="s">
        <v>129</v>
      </c>
      <c r="J95" s="45" t="s">
        <v>30</v>
      </c>
      <c r="K95" s="45" t="s">
        <v>31</v>
      </c>
      <c r="L95" s="45" t="s">
        <v>32</v>
      </c>
      <c r="M95" s="45" t="s">
        <v>33</v>
      </c>
      <c r="N95" s="45" t="s">
        <v>34</v>
      </c>
      <c r="O95" s="45" t="s">
        <v>35</v>
      </c>
      <c r="P95" s="45" t="s">
        <v>35</v>
      </c>
      <c r="Q95" s="45" t="s">
        <v>35</v>
      </c>
      <c r="R95" s="46">
        <v>0.66181040000000002</v>
      </c>
      <c r="S95" s="46">
        <v>2.051275</v>
      </c>
      <c r="T95" s="46">
        <v>3.2127059999999998</v>
      </c>
      <c r="U95" s="46">
        <v>9.7708570000000006E-5</v>
      </c>
      <c r="V95" s="46">
        <v>3.6510740000000001E-4</v>
      </c>
      <c r="W95" s="46">
        <v>3.1458650000000001E-4</v>
      </c>
      <c r="X95" s="46">
        <v>3.4695209999999997E-2</v>
      </c>
      <c r="Y95" s="46">
        <v>4.4852250000000001E-7</v>
      </c>
      <c r="Z95" s="46">
        <v>2.5105549999999999E-5</v>
      </c>
      <c r="AA95" s="46">
        <v>0</v>
      </c>
      <c r="AB95" s="46">
        <v>8.8160880000000007E-6</v>
      </c>
      <c r="AC95" s="45"/>
      <c r="AD95" s="47">
        <f t="shared" si="23"/>
        <v>0.86425481423992412</v>
      </c>
      <c r="AE95" s="47">
        <f t="shared" si="16"/>
        <v>3.2294590757455732</v>
      </c>
      <c r="AF95" s="47">
        <f t="shared" si="17"/>
        <v>2.7825900749533825</v>
      </c>
      <c r="AG95" s="47">
        <f t="shared" si="18"/>
        <v>306.88712641649704</v>
      </c>
      <c r="AH95" s="47">
        <f t="shared" si="19"/>
        <v>3.967284854541688E-3</v>
      </c>
      <c r="AI95" s="47">
        <f t="shared" si="20"/>
        <v>0.22206437420628636</v>
      </c>
      <c r="AJ95" s="47">
        <f t="shared" si="21"/>
        <v>0</v>
      </c>
      <c r="AK95" s="47">
        <f t="shared" si="22"/>
        <v>7.7980329634983123E-2</v>
      </c>
    </row>
    <row r="96" spans="1:37" hidden="1">
      <c r="A96" s="37">
        <v>2015</v>
      </c>
      <c r="B96" s="37" t="s">
        <v>26</v>
      </c>
      <c r="C96" s="37" t="s">
        <v>27</v>
      </c>
      <c r="D96" s="37">
        <v>2270002057</v>
      </c>
      <c r="E96" s="44" t="s">
        <v>52</v>
      </c>
      <c r="F96" s="44" t="s">
        <v>29</v>
      </c>
      <c r="G96" s="44">
        <v>120</v>
      </c>
      <c r="H96" s="45" t="s">
        <v>73</v>
      </c>
      <c r="I96" s="45" t="s">
        <v>128</v>
      </c>
      <c r="J96" s="45" t="s">
        <v>30</v>
      </c>
      <c r="K96" s="45" t="s">
        <v>31</v>
      </c>
      <c r="L96" s="45" t="s">
        <v>32</v>
      </c>
      <c r="M96" s="45" t="s">
        <v>33</v>
      </c>
      <c r="N96" s="45" t="s">
        <v>34</v>
      </c>
      <c r="O96" s="45" t="s">
        <v>35</v>
      </c>
      <c r="P96" s="45" t="s">
        <v>35</v>
      </c>
      <c r="Q96" s="45" t="s">
        <v>35</v>
      </c>
      <c r="R96" s="46">
        <v>31.695350000000001</v>
      </c>
      <c r="S96" s="46">
        <v>98.239459999999994</v>
      </c>
      <c r="T96" s="46">
        <v>280.43400000000003</v>
      </c>
      <c r="U96" s="46">
        <v>3.9699690000000003E-3</v>
      </c>
      <c r="V96" s="46">
        <v>2.093039E-2</v>
      </c>
      <c r="W96" s="46">
        <v>2.546549E-2</v>
      </c>
      <c r="X96" s="46">
        <v>3.064765</v>
      </c>
      <c r="Y96" s="46">
        <v>3.595126E-5</v>
      </c>
      <c r="Z96" s="46">
        <v>2.0865430000000002E-3</v>
      </c>
      <c r="AA96" s="46">
        <v>0</v>
      </c>
      <c r="AB96" s="46">
        <v>3.5820399999999999E-4</v>
      </c>
      <c r="AC96" s="45"/>
      <c r="AD96" s="47">
        <f t="shared" si="23"/>
        <v>0.30550825136864557</v>
      </c>
      <c r="AE96" s="47">
        <f t="shared" si="16"/>
        <v>1.6106944032469237</v>
      </c>
      <c r="AF96" s="47">
        <f t="shared" si="17"/>
        <v>1.9596922092202056</v>
      </c>
      <c r="AG96" s="47">
        <f t="shared" si="18"/>
        <v>235.84844012782645</v>
      </c>
      <c r="AH96" s="47">
        <f t="shared" si="19"/>
        <v>2.7666227562732947E-3</v>
      </c>
      <c r="AI96" s="47">
        <f t="shared" si="20"/>
        <v>0.16056954181140656</v>
      </c>
      <c r="AJ96" s="47">
        <f t="shared" si="21"/>
        <v>0</v>
      </c>
      <c r="AK96" s="47">
        <f t="shared" si="22"/>
        <v>2.7565524484764067E-2</v>
      </c>
    </row>
    <row r="97" spans="1:37" hidden="1">
      <c r="A97" s="37">
        <v>2015</v>
      </c>
      <c r="B97" s="37" t="s">
        <v>26</v>
      </c>
      <c r="C97" s="37" t="s">
        <v>27</v>
      </c>
      <c r="D97" s="37">
        <v>2270002057</v>
      </c>
      <c r="E97" s="44" t="s">
        <v>52</v>
      </c>
      <c r="F97" s="44" t="s">
        <v>29</v>
      </c>
      <c r="G97" s="44">
        <v>175</v>
      </c>
      <c r="H97" s="45" t="s">
        <v>71</v>
      </c>
      <c r="I97" s="45" t="s">
        <v>127</v>
      </c>
      <c r="J97" s="45" t="s">
        <v>30</v>
      </c>
      <c r="K97" s="45" t="s">
        <v>31</v>
      </c>
      <c r="L97" s="45" t="s">
        <v>32</v>
      </c>
      <c r="M97" s="45" t="s">
        <v>33</v>
      </c>
      <c r="N97" s="45" t="s">
        <v>34</v>
      </c>
      <c r="O97" s="45" t="s">
        <v>35</v>
      </c>
      <c r="P97" s="45" t="s">
        <v>35</v>
      </c>
      <c r="Q97" s="45" t="s">
        <v>35</v>
      </c>
      <c r="R97" s="46">
        <v>4.0602960000000001</v>
      </c>
      <c r="S97" s="46">
        <v>12.584849999999999</v>
      </c>
      <c r="T97" s="46">
        <v>71.631749999999997</v>
      </c>
      <c r="U97" s="46">
        <v>7.4309029999999996E-4</v>
      </c>
      <c r="V97" s="46">
        <v>4.5539430000000004E-3</v>
      </c>
      <c r="W97" s="46">
        <v>5.5377849999999999E-3</v>
      </c>
      <c r="X97" s="46">
        <v>0.78521620000000003</v>
      </c>
      <c r="Y97" s="46">
        <v>8.8350279999999992E-6</v>
      </c>
      <c r="Z97" s="46">
        <v>3.0321709999999997E-4</v>
      </c>
      <c r="AA97" s="46">
        <v>0</v>
      </c>
      <c r="AB97" s="46">
        <v>6.7047840000000001E-5</v>
      </c>
      <c r="AC97" s="45"/>
      <c r="AD97" s="47">
        <f t="shared" si="23"/>
        <v>0.30609662532330539</v>
      </c>
      <c r="AE97" s="47">
        <f t="shared" si="16"/>
        <v>1.8758777825719024</v>
      </c>
      <c r="AF97" s="47">
        <f t="shared" si="17"/>
        <v>2.2811457776612358</v>
      </c>
      <c r="AG97" s="47">
        <f t="shared" si="18"/>
        <v>323.44928869235633</v>
      </c>
      <c r="AH97" s="47">
        <f t="shared" si="19"/>
        <v>3.6393588443247239E-3</v>
      </c>
      <c r="AI97" s="47">
        <f t="shared" si="20"/>
        <v>0.12490235850248511</v>
      </c>
      <c r="AJ97" s="47">
        <f t="shared" si="21"/>
        <v>0</v>
      </c>
      <c r="AK97" s="47">
        <f t="shared" si="22"/>
        <v>2.7618605113290989E-2</v>
      </c>
    </row>
    <row r="98" spans="1:37" hidden="1">
      <c r="A98" s="37">
        <v>2015</v>
      </c>
      <c r="B98" s="37" t="s">
        <v>26</v>
      </c>
      <c r="C98" s="37" t="s">
        <v>27</v>
      </c>
      <c r="D98" s="37">
        <v>2270002057</v>
      </c>
      <c r="E98" s="44" t="s">
        <v>52</v>
      </c>
      <c r="F98" s="44" t="s">
        <v>29</v>
      </c>
      <c r="G98" s="44">
        <v>250</v>
      </c>
      <c r="H98" s="45" t="s">
        <v>87</v>
      </c>
      <c r="I98" s="45" t="s">
        <v>126</v>
      </c>
      <c r="J98" s="45" t="s">
        <v>30</v>
      </c>
      <c r="K98" s="45" t="s">
        <v>31</v>
      </c>
      <c r="L98" s="45" t="s">
        <v>36</v>
      </c>
      <c r="M98" s="45" t="s">
        <v>33</v>
      </c>
      <c r="N98" s="45" t="s">
        <v>34</v>
      </c>
      <c r="O98" s="45" t="s">
        <v>35</v>
      </c>
      <c r="P98" s="45" t="s">
        <v>35</v>
      </c>
      <c r="Q98" s="45" t="s">
        <v>35</v>
      </c>
      <c r="R98" s="46">
        <v>0.22656570000000001</v>
      </c>
      <c r="S98" s="46">
        <v>0.70223840000000004</v>
      </c>
      <c r="T98" s="46">
        <v>5.428941</v>
      </c>
      <c r="U98" s="46">
        <v>4.110596E-5</v>
      </c>
      <c r="V98" s="46">
        <v>1.279765E-4</v>
      </c>
      <c r="W98" s="46">
        <v>3.670926E-4</v>
      </c>
      <c r="X98" s="46">
        <v>5.99161E-2</v>
      </c>
      <c r="Y98" s="46">
        <v>6.7415870000000005E-7</v>
      </c>
      <c r="Z98" s="46">
        <v>1.191534E-5</v>
      </c>
      <c r="AA98" s="46">
        <v>0</v>
      </c>
      <c r="AB98" s="46">
        <v>3.708924E-6</v>
      </c>
      <c r="AC98" s="45"/>
      <c r="AD98" s="47">
        <f t="shared" si="23"/>
        <v>0.21241405717488532</v>
      </c>
      <c r="AE98" s="47">
        <f t="shared" si="16"/>
        <v>0.66131547804848034</v>
      </c>
      <c r="AF98" s="47">
        <f t="shared" si="17"/>
        <v>1.8969421593578479</v>
      </c>
      <c r="AG98" s="47">
        <f t="shared" si="18"/>
        <v>309.61500208476207</v>
      </c>
      <c r="AH98" s="47">
        <f t="shared" si="19"/>
        <v>3.4836988272928401E-3</v>
      </c>
      <c r="AI98" s="47">
        <f t="shared" si="20"/>
        <v>6.1572232153638995E-2</v>
      </c>
      <c r="AJ98" s="47">
        <f t="shared" si="21"/>
        <v>0</v>
      </c>
      <c r="AK98" s="47">
        <f t="shared" si="22"/>
        <v>1.9165775342390844E-2</v>
      </c>
    </row>
    <row r="99" spans="1:37" hidden="1">
      <c r="A99" s="37">
        <v>2015</v>
      </c>
      <c r="B99" s="37" t="s">
        <v>26</v>
      </c>
      <c r="C99" s="37" t="s">
        <v>27</v>
      </c>
      <c r="D99" s="37">
        <v>2270002057</v>
      </c>
      <c r="E99" s="44" t="s">
        <v>52</v>
      </c>
      <c r="F99" s="44" t="s">
        <v>29</v>
      </c>
      <c r="G99" s="44">
        <v>500</v>
      </c>
      <c r="H99" s="45" t="s">
        <v>98</v>
      </c>
      <c r="I99" s="45" t="s">
        <v>125</v>
      </c>
      <c r="J99" s="45" t="s">
        <v>30</v>
      </c>
      <c r="K99" s="45" t="s">
        <v>31</v>
      </c>
      <c r="L99" s="45" t="s">
        <v>36</v>
      </c>
      <c r="M99" s="45" t="s">
        <v>33</v>
      </c>
      <c r="N99" s="45" t="s">
        <v>34</v>
      </c>
      <c r="O99" s="45" t="s">
        <v>35</v>
      </c>
      <c r="P99" s="45" t="s">
        <v>35</v>
      </c>
      <c r="Q99" s="45" t="s">
        <v>35</v>
      </c>
      <c r="R99" s="46">
        <v>0.14905640000000001</v>
      </c>
      <c r="S99" s="46">
        <v>0.46199889999999999</v>
      </c>
      <c r="T99" s="46">
        <v>5.3641189999999996</v>
      </c>
      <c r="U99" s="46">
        <v>3.8557860000000003E-5</v>
      </c>
      <c r="V99" s="46">
        <v>1.2308619999999999E-4</v>
      </c>
      <c r="W99" s="46">
        <v>3.1636970000000001E-4</v>
      </c>
      <c r="X99" s="46">
        <v>5.9214549999999998E-2</v>
      </c>
      <c r="Y99" s="46">
        <v>5.8121019999999999E-7</v>
      </c>
      <c r="Z99" s="46">
        <v>1.103432E-5</v>
      </c>
      <c r="AA99" s="46">
        <v>0</v>
      </c>
      <c r="AB99" s="46">
        <v>3.4790130000000002E-6</v>
      </c>
      <c r="AC99" s="45"/>
      <c r="AD99" s="47">
        <f t="shared" si="23"/>
        <v>0.15142759254188701</v>
      </c>
      <c r="AE99" s="47">
        <f t="shared" si="16"/>
        <v>0.48339422730227283</v>
      </c>
      <c r="AF99" s="47">
        <f t="shared" si="17"/>
        <v>1.2424730528146282</v>
      </c>
      <c r="AG99" s="47">
        <f t="shared" si="18"/>
        <v>232.55224096853911</v>
      </c>
      <c r="AH99" s="47">
        <f t="shared" si="19"/>
        <v>2.2825764019784463E-3</v>
      </c>
      <c r="AI99" s="47">
        <f t="shared" si="20"/>
        <v>4.3334887178302806E-2</v>
      </c>
      <c r="AJ99" s="47">
        <f t="shared" si="21"/>
        <v>0</v>
      </c>
      <c r="AK99" s="47">
        <f t="shared" si="22"/>
        <v>1.3663065403835379E-2</v>
      </c>
    </row>
    <row r="100" spans="1:37" hidden="1">
      <c r="A100" s="37">
        <v>2015</v>
      </c>
      <c r="B100" s="37" t="s">
        <v>26</v>
      </c>
      <c r="C100" s="37" t="s">
        <v>27</v>
      </c>
      <c r="D100" s="37">
        <v>2270002060</v>
      </c>
      <c r="E100" s="44" t="s">
        <v>53</v>
      </c>
      <c r="F100" s="44" t="s">
        <v>29</v>
      </c>
      <c r="G100" s="44">
        <v>25</v>
      </c>
      <c r="H100" s="45" t="s">
        <v>81</v>
      </c>
      <c r="I100" s="45" t="s">
        <v>124</v>
      </c>
      <c r="J100" s="45" t="s">
        <v>30</v>
      </c>
      <c r="K100" s="45" t="s">
        <v>31</v>
      </c>
      <c r="L100" s="45" t="s">
        <v>32</v>
      </c>
      <c r="M100" s="45" t="s">
        <v>33</v>
      </c>
      <c r="N100" s="45" t="s">
        <v>34</v>
      </c>
      <c r="O100" s="45" t="s">
        <v>35</v>
      </c>
      <c r="P100" s="45" t="s">
        <v>35</v>
      </c>
      <c r="Q100" s="45" t="s">
        <v>35</v>
      </c>
      <c r="R100" s="46">
        <v>8.3471569999999995E-2</v>
      </c>
      <c r="S100" s="46">
        <v>0.2190453</v>
      </c>
      <c r="T100" s="46">
        <v>0.1687323</v>
      </c>
      <c r="U100" s="46">
        <v>2.2347770000000002E-6</v>
      </c>
      <c r="V100" s="46">
        <v>7.6275939999999999E-6</v>
      </c>
      <c r="W100" s="46">
        <v>1.4122E-5</v>
      </c>
      <c r="X100" s="46">
        <v>1.852462E-3</v>
      </c>
      <c r="Y100" s="46">
        <v>2.350424E-8</v>
      </c>
      <c r="Z100" s="46">
        <v>5.3085530000000003E-7</v>
      </c>
      <c r="AA100" s="46">
        <v>0</v>
      </c>
      <c r="AB100" s="46">
        <v>2.016403E-7</v>
      </c>
      <c r="AC100" s="45"/>
      <c r="AD100" s="47">
        <f t="shared" si="23"/>
        <v>0.3702229072068654</v>
      </c>
      <c r="AE100" s="47">
        <f t="shared" si="16"/>
        <v>1.2636204980065768</v>
      </c>
      <c r="AF100" s="47">
        <f t="shared" si="17"/>
        <v>2.3395121283131846</v>
      </c>
      <c r="AG100" s="47">
        <f t="shared" si="18"/>
        <v>306.88693642821835</v>
      </c>
      <c r="AH100" s="47">
        <f t="shared" si="19"/>
        <v>3.8938149374581421E-3</v>
      </c>
      <c r="AI100" s="47">
        <f t="shared" si="20"/>
        <v>8.7943804895151842E-2</v>
      </c>
      <c r="AJ100" s="47">
        <f t="shared" si="21"/>
        <v>0</v>
      </c>
      <c r="AK100" s="47">
        <f t="shared" si="22"/>
        <v>3.3404611769346344E-2</v>
      </c>
    </row>
    <row r="101" spans="1:37" hidden="1">
      <c r="A101" s="37">
        <v>2015</v>
      </c>
      <c r="B101" s="37" t="s">
        <v>26</v>
      </c>
      <c r="C101" s="37" t="s">
        <v>27</v>
      </c>
      <c r="D101" s="37">
        <v>2270002060</v>
      </c>
      <c r="E101" s="44" t="s">
        <v>53</v>
      </c>
      <c r="F101" s="44" t="s">
        <v>29</v>
      </c>
      <c r="G101" s="44">
        <v>50</v>
      </c>
      <c r="H101" s="45" t="s">
        <v>75</v>
      </c>
      <c r="I101" s="45" t="s">
        <v>123</v>
      </c>
      <c r="J101" s="45" t="s">
        <v>30</v>
      </c>
      <c r="K101" s="45" t="s">
        <v>31</v>
      </c>
      <c r="L101" s="45" t="s">
        <v>32</v>
      </c>
      <c r="M101" s="45" t="s">
        <v>33</v>
      </c>
      <c r="N101" s="45" t="s">
        <v>34</v>
      </c>
      <c r="O101" s="45" t="s">
        <v>35</v>
      </c>
      <c r="P101" s="45" t="s">
        <v>35</v>
      </c>
      <c r="Q101" s="45" t="s">
        <v>35</v>
      </c>
      <c r="R101" s="46">
        <v>1.621734</v>
      </c>
      <c r="S101" s="46">
        <v>4.3273580000000003</v>
      </c>
      <c r="T101" s="46">
        <v>6.2508179999999998</v>
      </c>
      <c r="U101" s="46">
        <v>2.169103E-4</v>
      </c>
      <c r="V101" s="46">
        <v>7.4565609999999996E-4</v>
      </c>
      <c r="W101" s="46">
        <v>6.253532E-4</v>
      </c>
      <c r="X101" s="46">
        <v>6.7337389999999997E-2</v>
      </c>
      <c r="Y101" s="46">
        <v>8.7050440000000005E-7</v>
      </c>
      <c r="Z101" s="46">
        <v>5.2660649999999999E-5</v>
      </c>
      <c r="AA101" s="46">
        <v>0</v>
      </c>
      <c r="AB101" s="46">
        <v>1.9571469999999998E-5</v>
      </c>
      <c r="AC101" s="45"/>
      <c r="AD101" s="47">
        <f t="shared" si="23"/>
        <v>0.90947420647887223</v>
      </c>
      <c r="AE101" s="47">
        <f t="shared" si="16"/>
        <v>3.1264305561037475</v>
      </c>
      <c r="AF101" s="47">
        <f t="shared" si="17"/>
        <v>2.62201751294901</v>
      </c>
      <c r="AG101" s="47">
        <f t="shared" si="18"/>
        <v>282.33615156407211</v>
      </c>
      <c r="AH101" s="47">
        <f t="shared" si="19"/>
        <v>3.6499018185229878E-3</v>
      </c>
      <c r="AI101" s="47">
        <f t="shared" si="20"/>
        <v>0.22079865673235261</v>
      </c>
      <c r="AJ101" s="47">
        <f t="shared" si="21"/>
        <v>0</v>
      </c>
      <c r="AK101" s="47">
        <f t="shared" si="22"/>
        <v>8.2060405374364681E-2</v>
      </c>
    </row>
    <row r="102" spans="1:37" hidden="1">
      <c r="A102" s="37">
        <v>2015</v>
      </c>
      <c r="B102" s="37" t="s">
        <v>26</v>
      </c>
      <c r="C102" s="37" t="s">
        <v>27</v>
      </c>
      <c r="D102" s="37">
        <v>2270002060</v>
      </c>
      <c r="E102" s="44" t="s">
        <v>53</v>
      </c>
      <c r="F102" s="44" t="s">
        <v>29</v>
      </c>
      <c r="G102" s="44">
        <v>120</v>
      </c>
      <c r="H102" s="45" t="s">
        <v>73</v>
      </c>
      <c r="I102" s="45" t="s">
        <v>122</v>
      </c>
      <c r="J102" s="45" t="s">
        <v>30</v>
      </c>
      <c r="K102" s="45" t="s">
        <v>31</v>
      </c>
      <c r="L102" s="45" t="s">
        <v>32</v>
      </c>
      <c r="M102" s="45" t="s">
        <v>33</v>
      </c>
      <c r="N102" s="45" t="s">
        <v>34</v>
      </c>
      <c r="O102" s="45" t="s">
        <v>35</v>
      </c>
      <c r="P102" s="45" t="s">
        <v>35</v>
      </c>
      <c r="Q102" s="45" t="s">
        <v>35</v>
      </c>
      <c r="R102" s="46">
        <v>44.090870000000002</v>
      </c>
      <c r="S102" s="46">
        <v>117.65</v>
      </c>
      <c r="T102" s="46">
        <v>317.0625</v>
      </c>
      <c r="U102" s="46">
        <v>4.9560050000000003E-3</v>
      </c>
      <c r="V102" s="46">
        <v>2.406575E-2</v>
      </c>
      <c r="W102" s="46">
        <v>3.0862179999999999E-2</v>
      </c>
      <c r="X102" s="46">
        <v>3.4624769999999998</v>
      </c>
      <c r="Y102" s="46">
        <v>4.0616640000000003E-5</v>
      </c>
      <c r="Z102" s="46">
        <v>2.5593809999999999E-3</v>
      </c>
      <c r="AA102" s="46">
        <v>0</v>
      </c>
      <c r="AB102" s="46">
        <v>4.4717230000000001E-4</v>
      </c>
      <c r="AC102" s="45"/>
      <c r="AD102" s="47">
        <f t="shared" si="23"/>
        <v>0.31846491967700807</v>
      </c>
      <c r="AE102" s="47">
        <f t="shared" si="16"/>
        <v>1.5464264343391416</v>
      </c>
      <c r="AF102" s="47">
        <f t="shared" si="17"/>
        <v>1.9831541079473012</v>
      </c>
      <c r="AG102" s="47">
        <f t="shared" si="18"/>
        <v>222.49320968975775</v>
      </c>
      <c r="AH102" s="47">
        <f t="shared" si="19"/>
        <v>2.6099600373990649E-3</v>
      </c>
      <c r="AI102" s="47">
        <f t="shared" si="20"/>
        <v>0.16446171151721203</v>
      </c>
      <c r="AJ102" s="47">
        <f t="shared" si="21"/>
        <v>0</v>
      </c>
      <c r="AK102" s="47">
        <f t="shared" si="22"/>
        <v>2.8734573633659159E-2</v>
      </c>
    </row>
    <row r="103" spans="1:37">
      <c r="A103" s="37">
        <v>2015</v>
      </c>
      <c r="B103" s="37" t="s">
        <v>26</v>
      </c>
      <c r="C103" s="37" t="s">
        <v>27</v>
      </c>
      <c r="D103" s="37">
        <v>2270002060</v>
      </c>
      <c r="E103" s="44" t="s">
        <v>53</v>
      </c>
      <c r="F103" s="44" t="s">
        <v>29</v>
      </c>
      <c r="G103" s="44">
        <v>175</v>
      </c>
      <c r="H103" s="45" t="s">
        <v>71</v>
      </c>
      <c r="I103" s="45" t="s">
        <v>121</v>
      </c>
      <c r="J103" s="45" t="s">
        <v>30</v>
      </c>
      <c r="K103" s="45" t="s">
        <v>31</v>
      </c>
      <c r="L103" s="45" t="s">
        <v>32</v>
      </c>
      <c r="M103" s="45" t="s">
        <v>33</v>
      </c>
      <c r="N103" s="45" t="s">
        <v>34</v>
      </c>
      <c r="O103" s="45" t="s">
        <v>35</v>
      </c>
      <c r="P103" s="45" t="s">
        <v>35</v>
      </c>
      <c r="Q103" s="45" t="s">
        <v>35</v>
      </c>
      <c r="R103" s="46">
        <v>24.850680000000001</v>
      </c>
      <c r="S103" s="46">
        <v>66.310419999999993</v>
      </c>
      <c r="T103" s="46">
        <v>321.435</v>
      </c>
      <c r="U103" s="46">
        <v>3.655915E-3</v>
      </c>
      <c r="V103" s="46">
        <v>2.0715339999999999E-2</v>
      </c>
      <c r="W103" s="46">
        <v>2.6941420000000001E-2</v>
      </c>
      <c r="X103" s="46">
        <v>3.5217369999999999</v>
      </c>
      <c r="Y103" s="46">
        <v>3.962557E-5</v>
      </c>
      <c r="Z103" s="46">
        <v>1.4887640000000001E-3</v>
      </c>
      <c r="AA103" s="46">
        <v>0</v>
      </c>
      <c r="AB103" s="46">
        <v>3.2986739999999999E-4</v>
      </c>
      <c r="AC103" s="45"/>
      <c r="AD103" s="47">
        <f t="shared" si="23"/>
        <v>0.28581123992277541</v>
      </c>
      <c r="AE103" s="47">
        <f t="shared" si="16"/>
        <v>1.6194788475174791</v>
      </c>
      <c r="AF103" s="47">
        <f t="shared" si="17"/>
        <v>2.106219826084649</v>
      </c>
      <c r="AG103" s="47">
        <f t="shared" si="18"/>
        <v>275.32150464436819</v>
      </c>
      <c r="AH103" s="47">
        <f t="shared" si="19"/>
        <v>3.0978382414106262E-3</v>
      </c>
      <c r="AI103" s="47">
        <f t="shared" si="20"/>
        <v>0.11638823243767724</v>
      </c>
      <c r="AJ103" s="47">
        <f t="shared" si="21"/>
        <v>0</v>
      </c>
      <c r="AK103" s="47">
        <f t="shared" si="22"/>
        <v>2.5788293930275215E-2</v>
      </c>
    </row>
    <row r="104" spans="1:37" hidden="1">
      <c r="A104" s="37">
        <v>2015</v>
      </c>
      <c r="B104" s="37" t="s">
        <v>26</v>
      </c>
      <c r="C104" s="37" t="s">
        <v>27</v>
      </c>
      <c r="D104" s="37">
        <v>2270002060</v>
      </c>
      <c r="E104" s="44" t="s">
        <v>53</v>
      </c>
      <c r="F104" s="44" t="s">
        <v>29</v>
      </c>
      <c r="G104" s="44">
        <v>250</v>
      </c>
      <c r="H104" s="45" t="s">
        <v>87</v>
      </c>
      <c r="I104" s="45" t="s">
        <v>120</v>
      </c>
      <c r="J104" s="45" t="s">
        <v>30</v>
      </c>
      <c r="K104" s="45" t="s">
        <v>31</v>
      </c>
      <c r="L104" s="45" t="s">
        <v>36</v>
      </c>
      <c r="M104" s="45" t="s">
        <v>33</v>
      </c>
      <c r="N104" s="45" t="s">
        <v>34</v>
      </c>
      <c r="O104" s="45" t="s">
        <v>35</v>
      </c>
      <c r="P104" s="45" t="s">
        <v>35</v>
      </c>
      <c r="Q104" s="45" t="s">
        <v>35</v>
      </c>
      <c r="R104" s="46">
        <v>24.713550000000001</v>
      </c>
      <c r="S104" s="46">
        <v>65.944479999999999</v>
      </c>
      <c r="T104" s="46">
        <v>444.92419999999998</v>
      </c>
      <c r="U104" s="46">
        <v>3.694152E-3</v>
      </c>
      <c r="V104" s="46">
        <v>1.133237E-2</v>
      </c>
      <c r="W104" s="46">
        <v>3.2824230000000003E-2</v>
      </c>
      <c r="X104" s="46">
        <v>4.9076849999999999</v>
      </c>
      <c r="Y104" s="46">
        <v>5.5219880000000002E-5</v>
      </c>
      <c r="Z104" s="46">
        <v>1.113366E-3</v>
      </c>
      <c r="AA104" s="46">
        <v>0</v>
      </c>
      <c r="AB104" s="46">
        <v>3.3331739999999999E-4</v>
      </c>
      <c r="AC104" s="45"/>
      <c r="AD104" s="47">
        <f t="shared" si="23"/>
        <v>0.20328219704818359</v>
      </c>
      <c r="AE104" s="47">
        <f t="shared" si="16"/>
        <v>0.62359888585064294</v>
      </c>
      <c r="AF104" s="47">
        <f t="shared" si="17"/>
        <v>1.8062552896618496</v>
      </c>
      <c r="AG104" s="47">
        <f t="shared" si="18"/>
        <v>270.06062263285725</v>
      </c>
      <c r="AH104" s="47">
        <f t="shared" si="19"/>
        <v>3.0386455476485675E-3</v>
      </c>
      <c r="AI104" s="47">
        <f t="shared" si="20"/>
        <v>6.1266425041186158E-2</v>
      </c>
      <c r="AJ104" s="47">
        <f t="shared" si="21"/>
        <v>0</v>
      </c>
      <c r="AK104" s="47">
        <f t="shared" si="22"/>
        <v>1.8341826050034815E-2</v>
      </c>
    </row>
    <row r="105" spans="1:37" hidden="1">
      <c r="A105" s="37">
        <v>2015</v>
      </c>
      <c r="B105" s="37" t="s">
        <v>26</v>
      </c>
      <c r="C105" s="37" t="s">
        <v>27</v>
      </c>
      <c r="D105" s="37">
        <v>2270002060</v>
      </c>
      <c r="E105" s="44" t="s">
        <v>53</v>
      </c>
      <c r="F105" s="44" t="s">
        <v>29</v>
      </c>
      <c r="G105" s="44">
        <v>500</v>
      </c>
      <c r="H105" s="45" t="s">
        <v>98</v>
      </c>
      <c r="I105" s="45" t="s">
        <v>119</v>
      </c>
      <c r="J105" s="45" t="s">
        <v>30</v>
      </c>
      <c r="K105" s="45" t="s">
        <v>31</v>
      </c>
      <c r="L105" s="45" t="s">
        <v>36</v>
      </c>
      <c r="M105" s="45" t="s">
        <v>33</v>
      </c>
      <c r="N105" s="45" t="s">
        <v>34</v>
      </c>
      <c r="O105" s="45" t="s">
        <v>35</v>
      </c>
      <c r="P105" s="45" t="s">
        <v>35</v>
      </c>
      <c r="Q105" s="45" t="s">
        <v>35</v>
      </c>
      <c r="R105" s="46">
        <v>10.284890000000001</v>
      </c>
      <c r="S105" s="46">
        <v>27.443719999999999</v>
      </c>
      <c r="T105" s="46">
        <v>294.58600000000001</v>
      </c>
      <c r="U105" s="46">
        <v>2.3033860000000001E-3</v>
      </c>
      <c r="V105" s="46">
        <v>7.9584879999999997E-3</v>
      </c>
      <c r="W105" s="46">
        <v>1.9251190000000001E-2</v>
      </c>
      <c r="X105" s="46">
        <v>3.2492770000000002</v>
      </c>
      <c r="Y105" s="46">
        <v>3.1892710000000001E-5</v>
      </c>
      <c r="Z105" s="46">
        <v>6.8520029999999995E-4</v>
      </c>
      <c r="AA105" s="46">
        <v>0</v>
      </c>
      <c r="AB105" s="46">
        <v>2.078308E-4</v>
      </c>
      <c r="AC105" s="45"/>
      <c r="AD105" s="47">
        <f t="shared" si="23"/>
        <v>0.15228487823079381</v>
      </c>
      <c r="AE105" s="47">
        <f t="shared" si="16"/>
        <v>0.52616338554685738</v>
      </c>
      <c r="AF105" s="47">
        <f t="shared" si="17"/>
        <v>1.2727632819457422</v>
      </c>
      <c r="AG105" s="47">
        <f t="shared" si="18"/>
        <v>214.82102968547997</v>
      </c>
      <c r="AH105" s="47">
        <f t="shared" si="19"/>
        <v>2.1085382384020829E-3</v>
      </c>
      <c r="AI105" s="47">
        <f t="shared" si="20"/>
        <v>4.5300980490983002E-2</v>
      </c>
      <c r="AJ105" s="47">
        <f t="shared" si="21"/>
        <v>0</v>
      </c>
      <c r="AK105" s="47">
        <f t="shared" si="22"/>
        <v>1.3740418701254786E-2</v>
      </c>
    </row>
    <row r="106" spans="1:37" hidden="1">
      <c r="A106" s="37">
        <v>2015</v>
      </c>
      <c r="B106" s="37" t="s">
        <v>26</v>
      </c>
      <c r="C106" s="37" t="s">
        <v>27</v>
      </c>
      <c r="D106" s="37">
        <v>2270002060</v>
      </c>
      <c r="E106" s="44" t="s">
        <v>53</v>
      </c>
      <c r="F106" s="44" t="s">
        <v>29</v>
      </c>
      <c r="G106" s="44">
        <v>750</v>
      </c>
      <c r="H106" s="45" t="s">
        <v>96</v>
      </c>
      <c r="I106" s="45" t="s">
        <v>118</v>
      </c>
      <c r="J106" s="45" t="s">
        <v>30</v>
      </c>
      <c r="K106" s="45" t="s">
        <v>31</v>
      </c>
      <c r="L106" s="45" t="s">
        <v>36</v>
      </c>
      <c r="M106" s="45" t="s">
        <v>33</v>
      </c>
      <c r="N106" s="45" t="s">
        <v>34</v>
      </c>
      <c r="O106" s="45" t="s">
        <v>35</v>
      </c>
      <c r="P106" s="45" t="s">
        <v>35</v>
      </c>
      <c r="Q106" s="45" t="s">
        <v>35</v>
      </c>
      <c r="R106" s="46">
        <v>29.201229999999999</v>
      </c>
      <c r="S106" s="46">
        <v>77.919210000000007</v>
      </c>
      <c r="T106" s="46">
        <v>1713.454</v>
      </c>
      <c r="U106" s="46">
        <v>1.347893E-2</v>
      </c>
      <c r="V106" s="46">
        <v>4.6289579999999997E-2</v>
      </c>
      <c r="W106" s="46">
        <v>0.115426</v>
      </c>
      <c r="X106" s="46">
        <v>18.89902</v>
      </c>
      <c r="Y106" s="46">
        <v>1.9002440000000001E-4</v>
      </c>
      <c r="Z106" s="46">
        <v>4.0551040000000003E-3</v>
      </c>
      <c r="AA106" s="46">
        <v>0</v>
      </c>
      <c r="AB106" s="46">
        <v>1.2161819999999999E-3</v>
      </c>
      <c r="AC106" s="45"/>
      <c r="AD106" s="47">
        <f t="shared" si="23"/>
        <v>0.20924382739506728</v>
      </c>
      <c r="AE106" s="47">
        <f t="shared" si="16"/>
        <v>0.71858885591884203</v>
      </c>
      <c r="AF106" s="47">
        <f t="shared" si="17"/>
        <v>1.7918468321226564</v>
      </c>
      <c r="AG106" s="47">
        <f t="shared" si="18"/>
        <v>293.38406526452206</v>
      </c>
      <c r="AH106" s="47">
        <f t="shared" si="19"/>
        <v>2.9498953369778776E-3</v>
      </c>
      <c r="AI106" s="47">
        <f t="shared" si="20"/>
        <v>6.2950507306221412E-2</v>
      </c>
      <c r="AJ106" s="47">
        <f t="shared" si="21"/>
        <v>0</v>
      </c>
      <c r="AK106" s="47">
        <f t="shared" si="22"/>
        <v>1.8879731290910161E-2</v>
      </c>
    </row>
    <row r="107" spans="1:37" hidden="1">
      <c r="A107" s="37">
        <v>2015</v>
      </c>
      <c r="B107" s="37" t="s">
        <v>26</v>
      </c>
      <c r="C107" s="37" t="s">
        <v>27</v>
      </c>
      <c r="D107" s="37">
        <v>2270002060</v>
      </c>
      <c r="E107" s="44" t="s">
        <v>53</v>
      </c>
      <c r="F107" s="44" t="s">
        <v>29</v>
      </c>
      <c r="G107" s="44">
        <v>1000</v>
      </c>
      <c r="H107" s="45" t="s">
        <v>83</v>
      </c>
      <c r="I107" s="45" t="s">
        <v>117</v>
      </c>
      <c r="J107" s="45" t="s">
        <v>30</v>
      </c>
      <c r="K107" s="45" t="s">
        <v>31</v>
      </c>
      <c r="L107" s="45" t="s">
        <v>36</v>
      </c>
      <c r="M107" s="45" t="s">
        <v>33</v>
      </c>
      <c r="N107" s="45" t="s">
        <v>34</v>
      </c>
      <c r="O107" s="45" t="s">
        <v>35</v>
      </c>
      <c r="P107" s="45" t="s">
        <v>35</v>
      </c>
      <c r="Q107" s="45" t="s">
        <v>35</v>
      </c>
      <c r="R107" s="46">
        <v>3.1373220000000002</v>
      </c>
      <c r="S107" s="46">
        <v>8.3631130000000002</v>
      </c>
      <c r="T107" s="46">
        <v>225.12049999999999</v>
      </c>
      <c r="U107" s="46">
        <v>1.946588E-3</v>
      </c>
      <c r="V107" s="46">
        <v>6.845383E-3</v>
      </c>
      <c r="W107" s="46">
        <v>2.2159700000000001E-2</v>
      </c>
      <c r="X107" s="46">
        <v>2.4810940000000001</v>
      </c>
      <c r="Y107" s="46">
        <v>2.4946720000000001E-5</v>
      </c>
      <c r="Z107" s="46">
        <v>6.4911600000000004E-4</v>
      </c>
      <c r="AA107" s="46">
        <v>0</v>
      </c>
      <c r="AB107" s="46">
        <v>1.7563759999999999E-4</v>
      </c>
      <c r="AC107" s="45"/>
      <c r="AD107" s="47">
        <f t="shared" si="23"/>
        <v>0.21115876750678844</v>
      </c>
      <c r="AE107" s="47">
        <f t="shared" si="16"/>
        <v>0.74256218439234289</v>
      </c>
      <c r="AF107" s="47">
        <f t="shared" si="17"/>
        <v>2.4038034449612247</v>
      </c>
      <c r="AG107" s="47">
        <f t="shared" si="18"/>
        <v>269.14002917334727</v>
      </c>
      <c r="AH107" s="47">
        <f t="shared" si="19"/>
        <v>2.7061292109768222E-3</v>
      </c>
      <c r="AI107" s="47">
        <f t="shared" si="20"/>
        <v>7.0413736511751063E-2</v>
      </c>
      <c r="AJ107" s="47">
        <f t="shared" si="21"/>
        <v>0</v>
      </c>
      <c r="AK107" s="47">
        <f t="shared" si="22"/>
        <v>1.9052526340371103E-2</v>
      </c>
    </row>
    <row r="108" spans="1:37" hidden="1">
      <c r="A108" s="37">
        <v>2015</v>
      </c>
      <c r="B108" s="37" t="s">
        <v>26</v>
      </c>
      <c r="C108" s="37" t="s">
        <v>27</v>
      </c>
      <c r="D108" s="37">
        <v>2270002063</v>
      </c>
      <c r="E108" s="44" t="s">
        <v>54</v>
      </c>
      <c r="F108" s="44" t="s">
        <v>29</v>
      </c>
      <c r="G108" s="44">
        <v>175</v>
      </c>
      <c r="H108" s="45" t="s">
        <v>116</v>
      </c>
      <c r="I108" s="45" t="s">
        <v>115</v>
      </c>
      <c r="J108" s="45" t="s">
        <v>30</v>
      </c>
      <c r="K108" s="45" t="s">
        <v>31</v>
      </c>
      <c r="L108" s="45" t="s">
        <v>32</v>
      </c>
      <c r="M108" s="45" t="s">
        <v>33</v>
      </c>
      <c r="N108" s="45" t="s">
        <v>34</v>
      </c>
      <c r="O108" s="45" t="s">
        <v>35</v>
      </c>
      <c r="P108" s="45" t="s">
        <v>35</v>
      </c>
      <c r="Q108" s="45" t="s">
        <v>35</v>
      </c>
      <c r="R108" s="46">
        <v>5.962257E-2</v>
      </c>
      <c r="S108" s="46">
        <v>0.26574300000000001</v>
      </c>
      <c r="T108" s="46">
        <v>1.5731869999999999</v>
      </c>
      <c r="U108" s="46">
        <v>2.5913340000000001E-5</v>
      </c>
      <c r="V108" s="46">
        <v>1.105728E-4</v>
      </c>
      <c r="W108" s="46">
        <v>1.857722E-4</v>
      </c>
      <c r="X108" s="46">
        <v>1.7188330000000002E-2</v>
      </c>
      <c r="Y108" s="46">
        <v>1.9339820000000001E-7</v>
      </c>
      <c r="Z108" s="46">
        <v>1.056084E-5</v>
      </c>
      <c r="AA108" s="46">
        <v>0</v>
      </c>
      <c r="AB108" s="46">
        <v>2.338119E-6</v>
      </c>
      <c r="AC108" s="45"/>
      <c r="AD108" s="47">
        <f t="shared" si="23"/>
        <v>0.50550627696684391</v>
      </c>
      <c r="AE108" s="47">
        <f t="shared" si="16"/>
        <v>2.157006563484269</v>
      </c>
      <c r="AF108" s="47">
        <f t="shared" si="17"/>
        <v>3.6239640735597933</v>
      </c>
      <c r="AG108" s="47">
        <f t="shared" si="18"/>
        <v>335.30253937074542</v>
      </c>
      <c r="AH108" s="47">
        <f t="shared" si="19"/>
        <v>3.7727287973718976E-3</v>
      </c>
      <c r="AI108" s="47">
        <f t="shared" si="20"/>
        <v>0.20601631862363262</v>
      </c>
      <c r="AJ108" s="47">
        <f t="shared" si="21"/>
        <v>0</v>
      </c>
      <c r="AK108" s="47">
        <f t="shared" si="22"/>
        <v>4.5611018525417407E-2</v>
      </c>
    </row>
    <row r="109" spans="1:37" hidden="1">
      <c r="A109" s="37">
        <v>2015</v>
      </c>
      <c r="B109" s="37" t="s">
        <v>26</v>
      </c>
      <c r="C109" s="37" t="s">
        <v>27</v>
      </c>
      <c r="D109" s="37">
        <v>2270002063</v>
      </c>
      <c r="E109" s="44" t="s">
        <v>54</v>
      </c>
      <c r="F109" s="44" t="s">
        <v>29</v>
      </c>
      <c r="G109" s="44">
        <v>250</v>
      </c>
      <c r="H109" s="45" t="s">
        <v>87</v>
      </c>
      <c r="I109" s="45" t="s">
        <v>114</v>
      </c>
      <c r="J109" s="45" t="s">
        <v>30</v>
      </c>
      <c r="K109" s="45" t="s">
        <v>31</v>
      </c>
      <c r="L109" s="45" t="s">
        <v>36</v>
      </c>
      <c r="M109" s="45" t="s">
        <v>33</v>
      </c>
      <c r="N109" s="45" t="s">
        <v>34</v>
      </c>
      <c r="O109" s="45" t="s">
        <v>35</v>
      </c>
      <c r="P109" s="45" t="s">
        <v>35</v>
      </c>
      <c r="Q109" s="45" t="s">
        <v>35</v>
      </c>
      <c r="R109" s="46">
        <v>1.460753</v>
      </c>
      <c r="S109" s="46">
        <v>6.5107030000000004</v>
      </c>
      <c r="T109" s="46">
        <v>54.297649999999997</v>
      </c>
      <c r="U109" s="46">
        <v>7.168996E-4</v>
      </c>
      <c r="V109" s="46">
        <v>2.0401310000000001E-3</v>
      </c>
      <c r="W109" s="46">
        <v>5.9616900000000004E-3</v>
      </c>
      <c r="X109" s="46">
        <v>0.59677880000000005</v>
      </c>
      <c r="Y109" s="46">
        <v>6.7147859999999997E-6</v>
      </c>
      <c r="Z109" s="46">
        <v>2.4726119999999999E-4</v>
      </c>
      <c r="AA109" s="46">
        <v>0</v>
      </c>
      <c r="AB109" s="46">
        <v>6.4684700000000001E-5</v>
      </c>
      <c r="AC109" s="45"/>
      <c r="AD109" s="47">
        <f t="shared" si="23"/>
        <v>0.3995705638054754</v>
      </c>
      <c r="AE109" s="47">
        <f t="shared" si="16"/>
        <v>1.1370857145226869</v>
      </c>
      <c r="AF109" s="47">
        <f t="shared" si="17"/>
        <v>3.3228025717038543</v>
      </c>
      <c r="AG109" s="47">
        <f t="shared" si="18"/>
        <v>332.62013479035983</v>
      </c>
      <c r="AH109" s="47">
        <f t="shared" si="19"/>
        <v>3.7425475308580348E-3</v>
      </c>
      <c r="AI109" s="47">
        <f t="shared" si="20"/>
        <v>0.13781329643818799</v>
      </c>
      <c r="AJ109" s="47">
        <f t="shared" si="21"/>
        <v>0</v>
      </c>
      <c r="AK109" s="47">
        <f t="shared" si="22"/>
        <v>3.6052610503043987E-2</v>
      </c>
    </row>
    <row r="110" spans="1:37">
      <c r="A110" s="37">
        <v>2015</v>
      </c>
      <c r="B110" s="37" t="s">
        <v>26</v>
      </c>
      <c r="C110" s="37" t="s">
        <v>27</v>
      </c>
      <c r="D110" s="37">
        <v>2270002063</v>
      </c>
      <c r="E110" s="44" t="s">
        <v>54</v>
      </c>
      <c r="F110" s="44" t="s">
        <v>29</v>
      </c>
      <c r="G110" s="44">
        <v>500</v>
      </c>
      <c r="H110" s="45" t="s">
        <v>98</v>
      </c>
      <c r="I110" s="45" t="s">
        <v>113</v>
      </c>
      <c r="J110" s="45" t="s">
        <v>30</v>
      </c>
      <c r="K110" s="45" t="s">
        <v>31</v>
      </c>
      <c r="L110" s="45" t="s">
        <v>36</v>
      </c>
      <c r="M110" s="45" t="s">
        <v>33</v>
      </c>
      <c r="N110" s="45" t="s">
        <v>34</v>
      </c>
      <c r="O110" s="45" t="s">
        <v>35</v>
      </c>
      <c r="P110" s="45" t="s">
        <v>35</v>
      </c>
      <c r="Q110" s="45" t="s">
        <v>35</v>
      </c>
      <c r="R110" s="46">
        <v>2.2477710000000002</v>
      </c>
      <c r="S110" s="46">
        <v>10.018509999999999</v>
      </c>
      <c r="T110" s="46">
        <v>120.7968</v>
      </c>
      <c r="U110" s="46">
        <v>1.4629980000000001E-3</v>
      </c>
      <c r="V110" s="46">
        <v>6.1870170000000004E-3</v>
      </c>
      <c r="W110" s="46">
        <v>1.198742E-2</v>
      </c>
      <c r="X110" s="46">
        <v>1.325623</v>
      </c>
      <c r="Y110" s="46">
        <v>1.301142E-5</v>
      </c>
      <c r="Z110" s="46">
        <v>4.9117639999999999E-4</v>
      </c>
      <c r="AA110" s="46">
        <v>0</v>
      </c>
      <c r="AB110" s="46">
        <v>1.3200390000000001E-4</v>
      </c>
      <c r="AC110" s="45"/>
      <c r="AD110" s="47">
        <f t="shared" si="23"/>
        <v>0.26495592370522164</v>
      </c>
      <c r="AE110" s="47">
        <f t="shared" si="16"/>
        <v>1.1204983220858193</v>
      </c>
      <c r="AF110" s="47">
        <f t="shared" si="17"/>
        <v>2.1709790026660656</v>
      </c>
      <c r="AG110" s="47">
        <f t="shared" si="18"/>
        <v>240.07665523116717</v>
      </c>
      <c r="AH110" s="47">
        <f t="shared" si="19"/>
        <v>2.3564302923288999E-3</v>
      </c>
      <c r="AI110" s="47">
        <f t="shared" si="20"/>
        <v>8.8954391437449293E-2</v>
      </c>
      <c r="AJ110" s="47">
        <f t="shared" si="21"/>
        <v>0</v>
      </c>
      <c r="AK110" s="47">
        <f t="shared" si="22"/>
        <v>2.390653661672245E-2</v>
      </c>
    </row>
    <row r="111" spans="1:37" hidden="1">
      <c r="A111" s="37">
        <v>2015</v>
      </c>
      <c r="B111" s="37" t="s">
        <v>26</v>
      </c>
      <c r="C111" s="37" t="s">
        <v>27</v>
      </c>
      <c r="D111" s="37">
        <v>2270002063</v>
      </c>
      <c r="E111" s="44" t="s">
        <v>54</v>
      </c>
      <c r="F111" s="44" t="s">
        <v>29</v>
      </c>
      <c r="G111" s="44">
        <v>750</v>
      </c>
      <c r="H111" s="45" t="s">
        <v>96</v>
      </c>
      <c r="I111" s="45" t="s">
        <v>112</v>
      </c>
      <c r="J111" s="45" t="s">
        <v>30</v>
      </c>
      <c r="K111" s="45" t="s">
        <v>31</v>
      </c>
      <c r="L111" s="45" t="s">
        <v>36</v>
      </c>
      <c r="M111" s="45" t="s">
        <v>33</v>
      </c>
      <c r="N111" s="45" t="s">
        <v>34</v>
      </c>
      <c r="O111" s="45" t="s">
        <v>35</v>
      </c>
      <c r="P111" s="45" t="s">
        <v>35</v>
      </c>
      <c r="Q111" s="45" t="s">
        <v>35</v>
      </c>
      <c r="R111" s="46">
        <v>32.097230000000003</v>
      </c>
      <c r="S111" s="46">
        <v>143.06020000000001</v>
      </c>
      <c r="T111" s="46">
        <v>2597.0720000000001</v>
      </c>
      <c r="U111" s="46">
        <v>3.1574240000000003E-2</v>
      </c>
      <c r="V111" s="46">
        <v>0.13301560000000001</v>
      </c>
      <c r="W111" s="46">
        <v>0.26281840000000001</v>
      </c>
      <c r="X111" s="46">
        <v>28.499770000000002</v>
      </c>
      <c r="Y111" s="46">
        <v>2.8655720000000001E-4</v>
      </c>
      <c r="Z111" s="46">
        <v>1.0665239999999999E-2</v>
      </c>
      <c r="AA111" s="46">
        <v>0</v>
      </c>
      <c r="AB111" s="46">
        <v>2.8488929999999999E-3</v>
      </c>
      <c r="AC111" s="45"/>
      <c r="AD111" s="47">
        <f t="shared" si="23"/>
        <v>0.26696593954153569</v>
      </c>
      <c r="AE111" s="47">
        <f t="shared" si="16"/>
        <v>1.1246710808456861</v>
      </c>
      <c r="AF111" s="47">
        <f t="shared" si="17"/>
        <v>2.2221773535896077</v>
      </c>
      <c r="AG111" s="47">
        <f t="shared" si="18"/>
        <v>240.97073673879945</v>
      </c>
      <c r="AH111" s="47">
        <f t="shared" si="19"/>
        <v>2.422893223412242E-3</v>
      </c>
      <c r="AI111" s="47">
        <f t="shared" si="20"/>
        <v>9.0176543189510405E-2</v>
      </c>
      <c r="AJ111" s="47">
        <f t="shared" si="21"/>
        <v>0</v>
      </c>
      <c r="AK111" s="47">
        <f t="shared" si="22"/>
        <v>2.4087908256803778E-2</v>
      </c>
    </row>
    <row r="112" spans="1:37" hidden="1">
      <c r="A112" s="37">
        <v>2015</v>
      </c>
      <c r="B112" s="37" t="s">
        <v>26</v>
      </c>
      <c r="C112" s="37" t="s">
        <v>27</v>
      </c>
      <c r="D112" s="37">
        <v>2270002063</v>
      </c>
      <c r="E112" s="44" t="s">
        <v>54</v>
      </c>
      <c r="F112" s="44" t="s">
        <v>29</v>
      </c>
      <c r="G112" s="44">
        <v>1000</v>
      </c>
      <c r="H112" s="45" t="s">
        <v>83</v>
      </c>
      <c r="I112" s="45" t="s">
        <v>111</v>
      </c>
      <c r="J112" s="45" t="s">
        <v>30</v>
      </c>
      <c r="K112" s="45" t="s">
        <v>31</v>
      </c>
      <c r="L112" s="45" t="s">
        <v>36</v>
      </c>
      <c r="M112" s="45" t="s">
        <v>33</v>
      </c>
      <c r="N112" s="45" t="s">
        <v>34</v>
      </c>
      <c r="O112" s="45" t="s">
        <v>35</v>
      </c>
      <c r="P112" s="45" t="s">
        <v>35</v>
      </c>
      <c r="Q112" s="45" t="s">
        <v>35</v>
      </c>
      <c r="R112" s="46">
        <v>2.1719930000000001</v>
      </c>
      <c r="S112" s="46">
        <v>9.6710840000000005</v>
      </c>
      <c r="T112" s="46">
        <v>260.8014</v>
      </c>
      <c r="U112" s="46">
        <v>3.3209519999999998E-3</v>
      </c>
      <c r="V112" s="46">
        <v>1.450099E-2</v>
      </c>
      <c r="W112" s="46">
        <v>3.3003049999999999E-2</v>
      </c>
      <c r="X112" s="46">
        <v>2.8595570000000001</v>
      </c>
      <c r="Y112" s="46">
        <v>2.8752059999999999E-5</v>
      </c>
      <c r="Z112" s="46">
        <v>1.115081E-3</v>
      </c>
      <c r="AA112" s="46">
        <v>0</v>
      </c>
      <c r="AB112" s="46">
        <v>2.9964409999999999E-4</v>
      </c>
      <c r="AC112" s="45"/>
      <c r="AD112" s="47">
        <f t="shared" si="23"/>
        <v>0.31152326403120884</v>
      </c>
      <c r="AE112" s="47">
        <f t="shared" si="16"/>
        <v>1.3602713127091028</v>
      </c>
      <c r="AF112" s="47">
        <f t="shared" si="17"/>
        <v>3.0958646373043601</v>
      </c>
      <c r="AG112" s="47">
        <f t="shared" si="18"/>
        <v>268.24191687302067</v>
      </c>
      <c r="AH112" s="47">
        <f t="shared" si="19"/>
        <v>2.6970987773449178E-3</v>
      </c>
      <c r="AI112" s="47">
        <f t="shared" si="20"/>
        <v>0.1046006304153702</v>
      </c>
      <c r="AJ112" s="47">
        <f t="shared" si="21"/>
        <v>0</v>
      </c>
      <c r="AK112" s="47">
        <f t="shared" si="22"/>
        <v>2.8108237661879476E-2</v>
      </c>
    </row>
    <row r="113" spans="1:37" hidden="1">
      <c r="A113" s="37">
        <v>2015</v>
      </c>
      <c r="B113" s="37" t="s">
        <v>26</v>
      </c>
      <c r="C113" s="37" t="s">
        <v>27</v>
      </c>
      <c r="D113" s="37">
        <v>2270002066</v>
      </c>
      <c r="E113" s="44" t="s">
        <v>55</v>
      </c>
      <c r="F113" s="44" t="s">
        <v>29</v>
      </c>
      <c r="G113" s="44">
        <v>25</v>
      </c>
      <c r="H113" s="45" t="s">
        <v>81</v>
      </c>
      <c r="I113" s="45" t="s">
        <v>110</v>
      </c>
      <c r="J113" s="45" t="s">
        <v>30</v>
      </c>
      <c r="K113" s="45" t="s">
        <v>31</v>
      </c>
      <c r="L113" s="45" t="s">
        <v>32</v>
      </c>
      <c r="M113" s="45" t="s">
        <v>33</v>
      </c>
      <c r="N113" s="45" t="s">
        <v>34</v>
      </c>
      <c r="O113" s="45" t="s">
        <v>35</v>
      </c>
      <c r="P113" s="45" t="s">
        <v>35</v>
      </c>
      <c r="Q113" s="45" t="s">
        <v>35</v>
      </c>
      <c r="R113" s="46">
        <v>1.6813560000000001</v>
      </c>
      <c r="S113" s="46">
        <v>4.3430400000000002</v>
      </c>
      <c r="T113" s="46">
        <v>3.1349079999999998</v>
      </c>
      <c r="U113" s="46">
        <v>4.1707450000000003E-5</v>
      </c>
      <c r="V113" s="46">
        <v>1.4171130000000001E-4</v>
      </c>
      <c r="W113" s="46">
        <v>2.6495259999999998E-4</v>
      </c>
      <c r="X113" s="46">
        <v>3.4416460000000003E-2</v>
      </c>
      <c r="Y113" s="46">
        <v>4.3667959999999999E-7</v>
      </c>
      <c r="Z113" s="46">
        <v>1.0639990000000001E-5</v>
      </c>
      <c r="AA113" s="46">
        <v>0</v>
      </c>
      <c r="AB113" s="46">
        <v>3.7631969999999999E-6</v>
      </c>
      <c r="AC113" s="45"/>
      <c r="AD113" s="47">
        <f t="shared" si="23"/>
        <v>0.34848399867374014</v>
      </c>
      <c r="AE113" s="47">
        <f t="shared" si="16"/>
        <v>1.1840599336870028</v>
      </c>
      <c r="AF113" s="47">
        <f t="shared" si="17"/>
        <v>2.2137949336870029</v>
      </c>
      <c r="AG113" s="47">
        <f t="shared" si="18"/>
        <v>287.56458620689654</v>
      </c>
      <c r="AH113" s="47">
        <f t="shared" si="19"/>
        <v>3.648649177718833E-3</v>
      </c>
      <c r="AI113" s="47">
        <f t="shared" si="20"/>
        <v>8.8901773209549062E-2</v>
      </c>
      <c r="AJ113" s="47">
        <f t="shared" si="21"/>
        <v>0</v>
      </c>
      <c r="AK113" s="47">
        <f t="shared" si="22"/>
        <v>3.1443157957559677E-2</v>
      </c>
    </row>
    <row r="114" spans="1:37" hidden="1">
      <c r="A114" s="37">
        <v>2015</v>
      </c>
      <c r="B114" s="37" t="s">
        <v>26</v>
      </c>
      <c r="C114" s="37" t="s">
        <v>27</v>
      </c>
      <c r="D114" s="37">
        <v>2270002066</v>
      </c>
      <c r="E114" s="44" t="s">
        <v>55</v>
      </c>
      <c r="F114" s="44" t="s">
        <v>29</v>
      </c>
      <c r="G114" s="44">
        <v>50</v>
      </c>
      <c r="H114" s="45" t="s">
        <v>75</v>
      </c>
      <c r="I114" s="45" t="s">
        <v>109</v>
      </c>
      <c r="J114" s="45" t="s">
        <v>30</v>
      </c>
      <c r="K114" s="45" t="s">
        <v>31</v>
      </c>
      <c r="L114" s="45" t="s">
        <v>32</v>
      </c>
      <c r="M114" s="45" t="s">
        <v>33</v>
      </c>
      <c r="N114" s="45" t="s">
        <v>34</v>
      </c>
      <c r="O114" s="45" t="s">
        <v>35</v>
      </c>
      <c r="P114" s="45" t="s">
        <v>35</v>
      </c>
      <c r="Q114" s="45" t="s">
        <v>35</v>
      </c>
      <c r="R114" s="46">
        <v>10.0464</v>
      </c>
      <c r="S114" s="46">
        <v>26.497509999999998</v>
      </c>
      <c r="T114" s="46">
        <v>37.094239999999999</v>
      </c>
      <c r="U114" s="46">
        <v>9.4069040000000002E-4</v>
      </c>
      <c r="V114" s="46">
        <v>4.0105610000000002E-3</v>
      </c>
      <c r="W114" s="46">
        <v>3.5075449999999999E-3</v>
      </c>
      <c r="X114" s="46">
        <v>0.40170030000000001</v>
      </c>
      <c r="Y114" s="46">
        <v>5.1929830000000003E-6</v>
      </c>
      <c r="Z114" s="46">
        <v>2.4815500000000001E-4</v>
      </c>
      <c r="AA114" s="46">
        <v>0</v>
      </c>
      <c r="AB114" s="46">
        <v>8.4876990000000007E-5</v>
      </c>
      <c r="AC114" s="45"/>
      <c r="AD114" s="47">
        <f t="shared" si="23"/>
        <v>0.64413171719154005</v>
      </c>
      <c r="AE114" s="47">
        <f t="shared" si="16"/>
        <v>2.7462059183674246</v>
      </c>
      <c r="AF114" s="47">
        <f t="shared" si="17"/>
        <v>2.4017689390437065</v>
      </c>
      <c r="AG114" s="47">
        <f t="shared" si="18"/>
        <v>275.06170365441886</v>
      </c>
      <c r="AH114" s="47">
        <f t="shared" si="19"/>
        <v>3.5558617980330988E-3</v>
      </c>
      <c r="AI114" s="47">
        <f t="shared" si="20"/>
        <v>0.16992254442021157</v>
      </c>
      <c r="AJ114" s="47">
        <f t="shared" si="21"/>
        <v>0</v>
      </c>
      <c r="AK114" s="47">
        <f t="shared" si="22"/>
        <v>5.8118974445523393E-2</v>
      </c>
    </row>
    <row r="115" spans="1:37">
      <c r="A115" s="37">
        <v>2015</v>
      </c>
      <c r="B115" s="37" t="s">
        <v>26</v>
      </c>
      <c r="C115" s="37" t="s">
        <v>27</v>
      </c>
      <c r="D115" s="37">
        <v>2270002066</v>
      </c>
      <c r="E115" s="44" t="s">
        <v>55</v>
      </c>
      <c r="F115" s="44" t="s">
        <v>29</v>
      </c>
      <c r="G115" s="44">
        <v>120</v>
      </c>
      <c r="H115" s="45" t="s">
        <v>73</v>
      </c>
      <c r="I115" s="45" t="s">
        <v>108</v>
      </c>
      <c r="J115" s="45" t="s">
        <v>30</v>
      </c>
      <c r="K115" s="45" t="s">
        <v>31</v>
      </c>
      <c r="L115" s="45" t="s">
        <v>32</v>
      </c>
      <c r="M115" s="45" t="s">
        <v>33</v>
      </c>
      <c r="N115" s="45" t="s">
        <v>34</v>
      </c>
      <c r="O115" s="45" t="s">
        <v>35</v>
      </c>
      <c r="P115" s="45" t="s">
        <v>35</v>
      </c>
      <c r="Q115" s="45" t="s">
        <v>35</v>
      </c>
      <c r="R115" s="46">
        <v>134.37729999999999</v>
      </c>
      <c r="S115" s="46">
        <v>354.42189999999999</v>
      </c>
      <c r="T115" s="46">
        <v>837.32569999999998</v>
      </c>
      <c r="U115" s="46">
        <v>1.0317440000000001E-2</v>
      </c>
      <c r="V115" s="46">
        <v>6.1679070000000003E-2</v>
      </c>
      <c r="W115" s="46">
        <v>6.8872840000000005E-2</v>
      </c>
      <c r="X115" s="46">
        <v>9.1585409999999996</v>
      </c>
      <c r="Y115" s="46">
        <v>1.074344E-4</v>
      </c>
      <c r="Z115" s="46">
        <v>5.2560130000000004E-3</v>
      </c>
      <c r="AA115" s="46">
        <v>0</v>
      </c>
      <c r="AB115" s="46">
        <v>9.3092580000000004E-4</v>
      </c>
      <c r="AC115" s="45"/>
      <c r="AD115" s="47">
        <f t="shared" si="23"/>
        <v>0.22007626052453308</v>
      </c>
      <c r="AE115" s="47">
        <f t="shared" si="16"/>
        <v>1.3156460399315053</v>
      </c>
      <c r="AF115" s="47">
        <f t="shared" si="17"/>
        <v>1.4690928252458442</v>
      </c>
      <c r="AG115" s="47">
        <f t="shared" si="18"/>
        <v>195.35635343075583</v>
      </c>
      <c r="AH115" s="47">
        <f t="shared" si="19"/>
        <v>2.291630579261609E-3</v>
      </c>
      <c r="AI115" s="47">
        <f t="shared" si="20"/>
        <v>0.11211343960404255</v>
      </c>
      <c r="AJ115" s="47">
        <f t="shared" si="21"/>
        <v>0</v>
      </c>
      <c r="AK115" s="47">
        <f t="shared" si="22"/>
        <v>1.9857122395653314E-2</v>
      </c>
    </row>
    <row r="116" spans="1:37" hidden="1">
      <c r="A116" s="37">
        <v>2015</v>
      </c>
      <c r="B116" s="37" t="s">
        <v>26</v>
      </c>
      <c r="C116" s="37" t="s">
        <v>27</v>
      </c>
      <c r="D116" s="37">
        <v>2270002066</v>
      </c>
      <c r="E116" s="44" t="s">
        <v>55</v>
      </c>
      <c r="F116" s="44" t="s">
        <v>29</v>
      </c>
      <c r="G116" s="44">
        <v>175</v>
      </c>
      <c r="H116" s="45" t="s">
        <v>71</v>
      </c>
      <c r="I116" s="45" t="s">
        <v>107</v>
      </c>
      <c r="J116" s="45" t="s">
        <v>30</v>
      </c>
      <c r="K116" s="45" t="s">
        <v>31</v>
      </c>
      <c r="L116" s="45" t="s">
        <v>32</v>
      </c>
      <c r="M116" s="45" t="s">
        <v>33</v>
      </c>
      <c r="N116" s="45" t="s">
        <v>34</v>
      </c>
      <c r="O116" s="45" t="s">
        <v>35</v>
      </c>
      <c r="P116" s="45" t="s">
        <v>35</v>
      </c>
      <c r="Q116" s="45" t="s">
        <v>35</v>
      </c>
      <c r="R116" s="46">
        <v>10.028510000000001</v>
      </c>
      <c r="S116" s="46">
        <v>26.450340000000001</v>
      </c>
      <c r="T116" s="46">
        <v>122.1575</v>
      </c>
      <c r="U116" s="46">
        <v>1.1387089999999999E-3</v>
      </c>
      <c r="V116" s="46">
        <v>7.7366040000000002E-3</v>
      </c>
      <c r="W116" s="46">
        <v>8.4264100000000005E-3</v>
      </c>
      <c r="X116" s="46">
        <v>1.339655</v>
      </c>
      <c r="Y116" s="46">
        <v>1.507342E-5</v>
      </c>
      <c r="Z116" s="46">
        <v>4.4740030000000003E-4</v>
      </c>
      <c r="AA116" s="46">
        <v>0</v>
      </c>
      <c r="AB116" s="46">
        <v>1.027439E-4</v>
      </c>
      <c r="AC116" s="45"/>
      <c r="AD116" s="47">
        <f t="shared" si="23"/>
        <v>0.22317548492760397</v>
      </c>
      <c r="AE116" s="47">
        <f t="shared" si="16"/>
        <v>1.5162963930142297</v>
      </c>
      <c r="AF116" s="47">
        <f t="shared" si="17"/>
        <v>1.6514914152332261</v>
      </c>
      <c r="AG116" s="47">
        <f t="shared" si="18"/>
        <v>262.5588752356303</v>
      </c>
      <c r="AH116" s="47">
        <f t="shared" si="19"/>
        <v>2.9542383682024508E-3</v>
      </c>
      <c r="AI116" s="47">
        <f t="shared" si="20"/>
        <v>8.7685948656992682E-2</v>
      </c>
      <c r="AJ116" s="47">
        <f t="shared" si="21"/>
        <v>0</v>
      </c>
      <c r="AK116" s="47">
        <f t="shared" si="22"/>
        <v>2.0136768661574857E-2</v>
      </c>
    </row>
    <row r="117" spans="1:37" hidden="1">
      <c r="A117" s="37">
        <v>2015</v>
      </c>
      <c r="B117" s="37" t="s">
        <v>26</v>
      </c>
      <c r="C117" s="37" t="s">
        <v>27</v>
      </c>
      <c r="D117" s="37">
        <v>2270002066</v>
      </c>
      <c r="E117" s="44" t="s">
        <v>55</v>
      </c>
      <c r="F117" s="44" t="s">
        <v>29</v>
      </c>
      <c r="G117" s="44">
        <v>250</v>
      </c>
      <c r="H117" s="45" t="s">
        <v>87</v>
      </c>
      <c r="I117" s="45" t="s">
        <v>106</v>
      </c>
      <c r="J117" s="45" t="s">
        <v>30</v>
      </c>
      <c r="K117" s="45" t="s">
        <v>31</v>
      </c>
      <c r="L117" s="45" t="s">
        <v>36</v>
      </c>
      <c r="M117" s="45" t="s">
        <v>33</v>
      </c>
      <c r="N117" s="45" t="s">
        <v>34</v>
      </c>
      <c r="O117" s="45" t="s">
        <v>35</v>
      </c>
      <c r="P117" s="45" t="s">
        <v>35</v>
      </c>
      <c r="Q117" s="45" t="s">
        <v>35</v>
      </c>
      <c r="R117" s="46">
        <v>3.2434669999999999</v>
      </c>
      <c r="S117" s="46">
        <v>8.5546880000000005</v>
      </c>
      <c r="T117" s="46">
        <v>66.478669999999994</v>
      </c>
      <c r="U117" s="46">
        <v>4.6409359999999999E-4</v>
      </c>
      <c r="V117" s="46">
        <v>1.5237619999999999E-3</v>
      </c>
      <c r="W117" s="46">
        <v>3.897761E-3</v>
      </c>
      <c r="X117" s="46">
        <v>0.73391859999999998</v>
      </c>
      <c r="Y117" s="46">
        <v>8.2578450000000006E-6</v>
      </c>
      <c r="Z117" s="46">
        <v>1.261101E-4</v>
      </c>
      <c r="AA117" s="46">
        <v>0</v>
      </c>
      <c r="AB117" s="46">
        <v>4.1874420000000001E-5</v>
      </c>
      <c r="AC117" s="45"/>
      <c r="AD117" s="47">
        <f t="shared" si="23"/>
        <v>0.19686315335871979</v>
      </c>
      <c r="AE117" s="47">
        <f t="shared" si="16"/>
        <v>0.64636226892202264</v>
      </c>
      <c r="AF117" s="47">
        <f t="shared" si="17"/>
        <v>1.6533852686152901</v>
      </c>
      <c r="AG117" s="47">
        <f t="shared" si="18"/>
        <v>311.31980683339941</v>
      </c>
      <c r="AH117" s="47">
        <f t="shared" si="19"/>
        <v>3.5028826224872264E-3</v>
      </c>
      <c r="AI117" s="47">
        <f t="shared" si="20"/>
        <v>5.3494450163465927E-2</v>
      </c>
      <c r="AJ117" s="47">
        <f t="shared" si="21"/>
        <v>0</v>
      </c>
      <c r="AK117" s="47">
        <f t="shared" si="22"/>
        <v>1.7762646083176851E-2</v>
      </c>
    </row>
    <row r="118" spans="1:37" hidden="1">
      <c r="A118" s="37">
        <v>2015</v>
      </c>
      <c r="B118" s="37" t="s">
        <v>26</v>
      </c>
      <c r="C118" s="37" t="s">
        <v>27</v>
      </c>
      <c r="D118" s="37">
        <v>2270002066</v>
      </c>
      <c r="E118" s="44" t="s">
        <v>55</v>
      </c>
      <c r="F118" s="44" t="s">
        <v>29</v>
      </c>
      <c r="G118" s="44">
        <v>500</v>
      </c>
      <c r="H118" s="45" t="s">
        <v>98</v>
      </c>
      <c r="I118" s="45" t="s">
        <v>105</v>
      </c>
      <c r="J118" s="45" t="s">
        <v>30</v>
      </c>
      <c r="K118" s="45" t="s">
        <v>31</v>
      </c>
      <c r="L118" s="45" t="s">
        <v>36</v>
      </c>
      <c r="M118" s="45" t="s">
        <v>33</v>
      </c>
      <c r="N118" s="45" t="s">
        <v>34</v>
      </c>
      <c r="O118" s="45" t="s">
        <v>35</v>
      </c>
      <c r="P118" s="45" t="s">
        <v>35</v>
      </c>
      <c r="Q118" s="45" t="s">
        <v>35</v>
      </c>
      <c r="R118" s="46">
        <v>5.2348600000000003</v>
      </c>
      <c r="S118" s="46">
        <v>13.80701</v>
      </c>
      <c r="T118" s="46">
        <v>215.42</v>
      </c>
      <c r="U118" s="46">
        <v>1.4412279999999999E-3</v>
      </c>
      <c r="V118" s="46">
        <v>4.886909E-3</v>
      </c>
      <c r="W118" s="46">
        <v>1.1144670000000001E-2</v>
      </c>
      <c r="X118" s="46">
        <v>2.3785599999999998</v>
      </c>
      <c r="Y118" s="46">
        <v>2.6762879999999999E-5</v>
      </c>
      <c r="Z118" s="46">
        <v>3.8672720000000003E-4</v>
      </c>
      <c r="AA118" s="46">
        <v>0</v>
      </c>
      <c r="AB118" s="46">
        <v>1.300397E-4</v>
      </c>
      <c r="AC118" s="45"/>
      <c r="AD118" s="47">
        <f t="shared" si="23"/>
        <v>0.18939394432248549</v>
      </c>
      <c r="AE118" s="47">
        <f t="shared" si="16"/>
        <v>0.64219607935389345</v>
      </c>
      <c r="AF118" s="47">
        <f t="shared" si="17"/>
        <v>1.4645378867691121</v>
      </c>
      <c r="AG118" s="47">
        <f t="shared" si="18"/>
        <v>312.57015559487536</v>
      </c>
      <c r="AH118" s="47">
        <f t="shared" si="19"/>
        <v>3.5169504093934892E-3</v>
      </c>
      <c r="AI118" s="47">
        <f t="shared" si="20"/>
        <v>5.0820404394579279E-2</v>
      </c>
      <c r="AJ118" s="47">
        <f t="shared" si="21"/>
        <v>0</v>
      </c>
      <c r="AK118" s="47">
        <f t="shared" si="22"/>
        <v>1.708871302910623E-2</v>
      </c>
    </row>
    <row r="119" spans="1:37" hidden="1">
      <c r="A119" s="37">
        <v>2015</v>
      </c>
      <c r="B119" s="37" t="s">
        <v>26</v>
      </c>
      <c r="C119" s="37" t="s">
        <v>27</v>
      </c>
      <c r="D119" s="37">
        <v>2270002066</v>
      </c>
      <c r="E119" s="44" t="s">
        <v>55</v>
      </c>
      <c r="F119" s="44" t="s">
        <v>29</v>
      </c>
      <c r="G119" s="44">
        <v>750</v>
      </c>
      <c r="H119" s="45" t="s">
        <v>96</v>
      </c>
      <c r="I119" s="45" t="s">
        <v>104</v>
      </c>
      <c r="J119" s="45" t="s">
        <v>30</v>
      </c>
      <c r="K119" s="45" t="s">
        <v>31</v>
      </c>
      <c r="L119" s="45" t="s">
        <v>36</v>
      </c>
      <c r="M119" s="45" t="s">
        <v>33</v>
      </c>
      <c r="N119" s="45" t="s">
        <v>34</v>
      </c>
      <c r="O119" s="45" t="s">
        <v>35</v>
      </c>
      <c r="P119" s="45" t="s">
        <v>35</v>
      </c>
      <c r="Q119" s="45" t="s">
        <v>35</v>
      </c>
      <c r="R119" s="46">
        <v>146.0061</v>
      </c>
      <c r="S119" s="46">
        <v>385.0933</v>
      </c>
      <c r="T119" s="46">
        <v>9012.5939999999991</v>
      </c>
      <c r="U119" s="46">
        <v>6.0652230000000001E-2</v>
      </c>
      <c r="V119" s="46">
        <v>0.2044521</v>
      </c>
      <c r="W119" s="46">
        <v>0.48153970000000001</v>
      </c>
      <c r="X119" s="46">
        <v>99.511089999999996</v>
      </c>
      <c r="Y119" s="46">
        <v>1.1196699999999999E-3</v>
      </c>
      <c r="Z119" s="46">
        <v>1.6479460000000001E-2</v>
      </c>
      <c r="AA119" s="46">
        <v>0</v>
      </c>
      <c r="AB119" s="46">
        <v>5.4725529999999998E-3</v>
      </c>
      <c r="AC119" s="45"/>
      <c r="AD119" s="47">
        <f t="shared" si="23"/>
        <v>0.19051211072225874</v>
      </c>
      <c r="AE119" s="47">
        <f t="shared" si="16"/>
        <v>0.64219569688696221</v>
      </c>
      <c r="AF119" s="47">
        <f t="shared" si="17"/>
        <v>1.5125436384377502</v>
      </c>
      <c r="AG119" s="47">
        <f t="shared" si="18"/>
        <v>312.57000437036947</v>
      </c>
      <c r="AH119" s="47">
        <f t="shared" si="19"/>
        <v>3.5169472748552101E-3</v>
      </c>
      <c r="AI119" s="47">
        <f t="shared" si="20"/>
        <v>5.1762922948802283E-2</v>
      </c>
      <c r="AJ119" s="47">
        <f t="shared" si="21"/>
        <v>0</v>
      </c>
      <c r="AK119" s="47">
        <f t="shared" si="22"/>
        <v>1.7189600828682296E-2</v>
      </c>
    </row>
    <row r="120" spans="1:37" hidden="1">
      <c r="A120" s="37">
        <v>2015</v>
      </c>
      <c r="B120" s="37" t="s">
        <v>26</v>
      </c>
      <c r="C120" s="37" t="s">
        <v>27</v>
      </c>
      <c r="D120" s="37">
        <v>2270002069</v>
      </c>
      <c r="E120" s="44" t="s">
        <v>56</v>
      </c>
      <c r="F120" s="44" t="s">
        <v>29</v>
      </c>
      <c r="G120" s="44">
        <v>50</v>
      </c>
      <c r="H120" s="45" t="s">
        <v>103</v>
      </c>
      <c r="I120" s="45" t="s">
        <v>102</v>
      </c>
      <c r="J120" s="45" t="s">
        <v>30</v>
      </c>
      <c r="K120" s="45" t="s">
        <v>31</v>
      </c>
      <c r="L120" s="45" t="s">
        <v>32</v>
      </c>
      <c r="M120" s="45" t="s">
        <v>33</v>
      </c>
      <c r="N120" s="45" t="s">
        <v>34</v>
      </c>
      <c r="O120" s="45" t="s">
        <v>35</v>
      </c>
      <c r="P120" s="45" t="s">
        <v>35</v>
      </c>
      <c r="Q120" s="45" t="s">
        <v>35</v>
      </c>
      <c r="R120" s="46">
        <v>8.3471580000000004E-2</v>
      </c>
      <c r="S120" s="46">
        <v>0.23891670000000001</v>
      </c>
      <c r="T120" s="46">
        <v>0.27722809999999998</v>
      </c>
      <c r="U120" s="46">
        <v>1.2240330000000001E-5</v>
      </c>
      <c r="V120" s="46">
        <v>3.6949800000000003E-5</v>
      </c>
      <c r="W120" s="46">
        <v>2.9444630000000001E-5</v>
      </c>
      <c r="X120" s="46">
        <v>2.9694069999999999E-3</v>
      </c>
      <c r="Y120" s="46">
        <v>3.8387039999999998E-8</v>
      </c>
      <c r="Z120" s="46">
        <v>2.7947469999999999E-6</v>
      </c>
      <c r="AA120" s="46">
        <v>0</v>
      </c>
      <c r="AB120" s="46">
        <v>1.104425E-6</v>
      </c>
      <c r="AC120" s="45"/>
      <c r="AD120" s="47">
        <f t="shared" si="23"/>
        <v>0.92956477098503365</v>
      </c>
      <c r="AE120" s="47">
        <f t="shared" si="16"/>
        <v>2.8060707819922173</v>
      </c>
      <c r="AF120" s="47">
        <f t="shared" si="17"/>
        <v>2.236107257131879</v>
      </c>
      <c r="AG120" s="47">
        <f t="shared" si="18"/>
        <v>225.5050425859724</v>
      </c>
      <c r="AH120" s="47">
        <f t="shared" si="19"/>
        <v>2.9152187928261188E-3</v>
      </c>
      <c r="AI120" s="47">
        <f t="shared" si="20"/>
        <v>0.21224087545156953</v>
      </c>
      <c r="AJ120" s="47">
        <f t="shared" si="21"/>
        <v>0</v>
      </c>
      <c r="AK120" s="47">
        <f t="shared" si="22"/>
        <v>8.3873112260465663E-2</v>
      </c>
    </row>
    <row r="121" spans="1:37" hidden="1">
      <c r="A121" s="37">
        <v>2015</v>
      </c>
      <c r="B121" s="37" t="s">
        <v>26</v>
      </c>
      <c r="C121" s="37" t="s">
        <v>27</v>
      </c>
      <c r="D121" s="37">
        <v>2270002069</v>
      </c>
      <c r="E121" s="44" t="s">
        <v>56</v>
      </c>
      <c r="F121" s="44" t="s">
        <v>29</v>
      </c>
      <c r="G121" s="44">
        <v>120</v>
      </c>
      <c r="H121" s="45" t="s">
        <v>73</v>
      </c>
      <c r="I121" s="45" t="s">
        <v>101</v>
      </c>
      <c r="J121" s="45" t="s">
        <v>30</v>
      </c>
      <c r="K121" s="45" t="s">
        <v>31</v>
      </c>
      <c r="L121" s="45" t="s">
        <v>32</v>
      </c>
      <c r="M121" s="45" t="s">
        <v>33</v>
      </c>
      <c r="N121" s="45" t="s">
        <v>34</v>
      </c>
      <c r="O121" s="45" t="s">
        <v>35</v>
      </c>
      <c r="P121" s="45" t="s">
        <v>35</v>
      </c>
      <c r="Q121" s="45" t="s">
        <v>35</v>
      </c>
      <c r="R121" s="46">
        <v>47.35819</v>
      </c>
      <c r="S121" s="46">
        <v>135.55099999999999</v>
      </c>
      <c r="T121" s="46">
        <v>408.80680000000001</v>
      </c>
      <c r="U121" s="46">
        <v>7.8088009999999998E-3</v>
      </c>
      <c r="V121" s="46">
        <v>3.2363400000000001E-2</v>
      </c>
      <c r="W121" s="46">
        <v>4.6328279999999999E-2</v>
      </c>
      <c r="X121" s="46">
        <v>4.4563430000000004</v>
      </c>
      <c r="Y121" s="46">
        <v>5.2275180000000003E-5</v>
      </c>
      <c r="Z121" s="46">
        <v>3.9630230000000004E-3</v>
      </c>
      <c r="AA121" s="46">
        <v>0</v>
      </c>
      <c r="AB121" s="46">
        <v>7.0457560000000002E-4</v>
      </c>
      <c r="AC121" s="45"/>
      <c r="AD121" s="47">
        <f t="shared" si="23"/>
        <v>0.4355153083341326</v>
      </c>
      <c r="AE121" s="47">
        <f t="shared" si="16"/>
        <v>1.804983393704215</v>
      </c>
      <c r="AF121" s="47">
        <f t="shared" si="17"/>
        <v>2.5838377938930739</v>
      </c>
      <c r="AG121" s="47">
        <f t="shared" si="18"/>
        <v>248.54079335453082</v>
      </c>
      <c r="AH121" s="47">
        <f t="shared" si="19"/>
        <v>2.9155104779750797E-3</v>
      </c>
      <c r="AI121" s="47">
        <f t="shared" si="20"/>
        <v>0.22102716969996539</v>
      </c>
      <c r="AJ121" s="47">
        <f t="shared" si="21"/>
        <v>0</v>
      </c>
      <c r="AK121" s="47">
        <f t="shared" si="22"/>
        <v>3.9295848322771512E-2</v>
      </c>
    </row>
    <row r="122" spans="1:37" hidden="1">
      <c r="A122" s="37">
        <v>2015</v>
      </c>
      <c r="B122" s="37" t="s">
        <v>26</v>
      </c>
      <c r="C122" s="37" t="s">
        <v>27</v>
      </c>
      <c r="D122" s="37">
        <v>2270002069</v>
      </c>
      <c r="E122" s="44" t="s">
        <v>56</v>
      </c>
      <c r="F122" s="44" t="s">
        <v>29</v>
      </c>
      <c r="G122" s="44">
        <v>175</v>
      </c>
      <c r="H122" s="45" t="s">
        <v>71</v>
      </c>
      <c r="I122" s="45" t="s">
        <v>100</v>
      </c>
      <c r="J122" s="45" t="s">
        <v>30</v>
      </c>
      <c r="K122" s="45" t="s">
        <v>31</v>
      </c>
      <c r="L122" s="45" t="s">
        <v>32</v>
      </c>
      <c r="M122" s="45" t="s">
        <v>33</v>
      </c>
      <c r="N122" s="45" t="s">
        <v>34</v>
      </c>
      <c r="O122" s="45" t="s">
        <v>35</v>
      </c>
      <c r="P122" s="45" t="s">
        <v>35</v>
      </c>
      <c r="Q122" s="45" t="s">
        <v>35</v>
      </c>
      <c r="R122" s="46">
        <v>16.026540000000001</v>
      </c>
      <c r="S122" s="46">
        <v>45.872</v>
      </c>
      <c r="T122" s="46">
        <v>253.7783</v>
      </c>
      <c r="U122" s="46">
        <v>3.4865959999999998E-3</v>
      </c>
      <c r="V122" s="46">
        <v>1.6923790000000001E-2</v>
      </c>
      <c r="W122" s="46">
        <v>2.525057E-2</v>
      </c>
      <c r="X122" s="46">
        <v>2.7770670000000002</v>
      </c>
      <c r="Y122" s="46">
        <v>3.1246769999999998E-5</v>
      </c>
      <c r="Z122" s="46">
        <v>1.4211860000000001E-3</v>
      </c>
      <c r="AA122" s="46">
        <v>0</v>
      </c>
      <c r="AB122" s="46">
        <v>3.1459009999999999E-4</v>
      </c>
      <c r="AC122" s="45"/>
      <c r="AD122" s="47">
        <f t="shared" si="23"/>
        <v>0.39402061527729332</v>
      </c>
      <c r="AE122" s="47">
        <f t="shared" si="16"/>
        <v>1.9125594558772241</v>
      </c>
      <c r="AF122" s="47">
        <f t="shared" si="17"/>
        <v>2.853569822113708</v>
      </c>
      <c r="AG122" s="47">
        <f t="shared" si="18"/>
        <v>313.83666131845138</v>
      </c>
      <c r="AH122" s="47">
        <f t="shared" si="19"/>
        <v>3.531201074293687E-3</v>
      </c>
      <c r="AI122" s="47">
        <f t="shared" si="20"/>
        <v>0.16060839344262295</v>
      </c>
      <c r="AJ122" s="47">
        <f t="shared" si="21"/>
        <v>0</v>
      </c>
      <c r="AK122" s="47">
        <f t="shared" si="22"/>
        <v>3.5551863411231253E-2</v>
      </c>
    </row>
    <row r="123" spans="1:37" hidden="1">
      <c r="A123" s="37">
        <v>2015</v>
      </c>
      <c r="B123" s="37" t="s">
        <v>26</v>
      </c>
      <c r="C123" s="37" t="s">
        <v>27</v>
      </c>
      <c r="D123" s="37">
        <v>2270002069</v>
      </c>
      <c r="E123" s="44" t="s">
        <v>56</v>
      </c>
      <c r="F123" s="44" t="s">
        <v>29</v>
      </c>
      <c r="G123" s="44">
        <v>250</v>
      </c>
      <c r="H123" s="45"/>
      <c r="I123" s="45" t="s">
        <v>99</v>
      </c>
      <c r="J123" s="45" t="s">
        <v>30</v>
      </c>
      <c r="K123" s="45" t="s">
        <v>31</v>
      </c>
      <c r="L123" s="45" t="s">
        <v>36</v>
      </c>
      <c r="M123" s="45" t="s">
        <v>33</v>
      </c>
      <c r="N123" s="45" t="s">
        <v>34</v>
      </c>
      <c r="O123" s="45" t="s">
        <v>35</v>
      </c>
      <c r="P123" s="45" t="s">
        <v>35</v>
      </c>
      <c r="Q123" s="45" t="s">
        <v>35</v>
      </c>
      <c r="R123" s="46">
        <v>13.77281</v>
      </c>
      <c r="S123" s="46">
        <v>39.421239999999997</v>
      </c>
      <c r="T123" s="46">
        <v>297.05990000000003</v>
      </c>
      <c r="U123" s="46">
        <v>3.11722E-3</v>
      </c>
      <c r="V123" s="46">
        <v>9.058923E-3</v>
      </c>
      <c r="W123" s="46">
        <v>2.6810480000000001E-2</v>
      </c>
      <c r="X123" s="46">
        <v>3.2716159999999999</v>
      </c>
      <c r="Y123" s="46">
        <v>3.6811299999999998E-5</v>
      </c>
      <c r="Z123" s="46">
        <v>1.01179E-3</v>
      </c>
      <c r="AA123" s="46">
        <v>0</v>
      </c>
      <c r="AB123" s="46">
        <v>2.8126159999999998E-4</v>
      </c>
      <c r="AC123" s="45"/>
      <c r="AD123" s="47">
        <f t="shared" si="23"/>
        <v>0.28694602036871497</v>
      </c>
      <c r="AE123" s="47">
        <f t="shared" si="16"/>
        <v>0.83389106437037508</v>
      </c>
      <c r="AF123" s="47">
        <f t="shared" si="17"/>
        <v>2.4679555951055829</v>
      </c>
      <c r="AG123" s="47">
        <f t="shared" si="18"/>
        <v>301.15846535522479</v>
      </c>
      <c r="AH123" s="47">
        <f t="shared" si="19"/>
        <v>3.3885500669182402E-3</v>
      </c>
      <c r="AI123" s="47">
        <f t="shared" si="20"/>
        <v>9.3137190813886134E-2</v>
      </c>
      <c r="AJ123" s="47">
        <f t="shared" si="21"/>
        <v>0</v>
      </c>
      <c r="AK123" s="47">
        <f t="shared" si="22"/>
        <v>2.5890664374839556E-2</v>
      </c>
    </row>
    <row r="124" spans="1:37">
      <c r="A124" s="37">
        <v>2015</v>
      </c>
      <c r="B124" s="37" t="s">
        <v>26</v>
      </c>
      <c r="C124" s="37" t="s">
        <v>27</v>
      </c>
      <c r="D124" s="37">
        <v>2270002069</v>
      </c>
      <c r="E124" s="44" t="s">
        <v>56</v>
      </c>
      <c r="F124" s="44" t="s">
        <v>29</v>
      </c>
      <c r="G124" s="44">
        <v>500</v>
      </c>
      <c r="H124" s="45" t="s">
        <v>98</v>
      </c>
      <c r="I124" s="45" t="s">
        <v>97</v>
      </c>
      <c r="J124" s="45" t="s">
        <v>30</v>
      </c>
      <c r="K124" s="45" t="s">
        <v>31</v>
      </c>
      <c r="L124" s="45" t="s">
        <v>36</v>
      </c>
      <c r="M124" s="45" t="s">
        <v>33</v>
      </c>
      <c r="N124" s="45" t="s">
        <v>34</v>
      </c>
      <c r="O124" s="45" t="s">
        <v>35</v>
      </c>
      <c r="P124" s="45" t="s">
        <v>35</v>
      </c>
      <c r="Q124" s="45" t="s">
        <v>35</v>
      </c>
      <c r="R124" s="46">
        <v>9.4382509999999993</v>
      </c>
      <c r="S124" s="46">
        <v>27.01464</v>
      </c>
      <c r="T124" s="46">
        <v>317.77640000000002</v>
      </c>
      <c r="U124" s="46">
        <v>3.1016949999999998E-3</v>
      </c>
      <c r="V124" s="46">
        <v>1.121571E-2</v>
      </c>
      <c r="W124" s="46">
        <v>2.569333E-2</v>
      </c>
      <c r="X124" s="46">
        <v>3.498354</v>
      </c>
      <c r="Y124" s="46">
        <v>3.4337459999999998E-5</v>
      </c>
      <c r="Z124" s="46">
        <v>9.8635270000000004E-4</v>
      </c>
      <c r="AA124" s="46">
        <v>0</v>
      </c>
      <c r="AB124" s="46">
        <v>2.7986089999999998E-4</v>
      </c>
      <c r="AC124" s="45"/>
      <c r="AD124" s="47">
        <f t="shared" si="23"/>
        <v>0.20832094775277407</v>
      </c>
      <c r="AE124" s="47">
        <f t="shared" si="16"/>
        <v>0.75328726290633541</v>
      </c>
      <c r="AF124" s="47">
        <f t="shared" si="17"/>
        <v>1.7256560869217581</v>
      </c>
      <c r="AG124" s="47">
        <f t="shared" si="18"/>
        <v>234.96198718916858</v>
      </c>
      <c r="AH124" s="47">
        <f t="shared" si="19"/>
        <v>2.3062268245662354E-3</v>
      </c>
      <c r="AI124" s="47">
        <f t="shared" si="20"/>
        <v>6.6246980854825402E-2</v>
      </c>
      <c r="AJ124" s="47">
        <f t="shared" si="21"/>
        <v>0</v>
      </c>
      <c r="AK124" s="47">
        <f t="shared" si="22"/>
        <v>1.8796460621351974E-2</v>
      </c>
    </row>
    <row r="125" spans="1:37" hidden="1">
      <c r="A125" s="37">
        <v>2015</v>
      </c>
      <c r="B125" s="37" t="s">
        <v>26</v>
      </c>
      <c r="C125" s="37" t="s">
        <v>27</v>
      </c>
      <c r="D125" s="37">
        <v>2270002069</v>
      </c>
      <c r="E125" s="44" t="s">
        <v>56</v>
      </c>
      <c r="F125" s="44" t="s">
        <v>29</v>
      </c>
      <c r="G125" s="44">
        <v>750</v>
      </c>
      <c r="H125" s="45" t="s">
        <v>96</v>
      </c>
      <c r="I125" s="45" t="s">
        <v>95</v>
      </c>
      <c r="J125" s="45" t="s">
        <v>30</v>
      </c>
      <c r="K125" s="45" t="s">
        <v>31</v>
      </c>
      <c r="L125" s="45" t="s">
        <v>36</v>
      </c>
      <c r="M125" s="45" t="s">
        <v>33</v>
      </c>
      <c r="N125" s="45" t="s">
        <v>34</v>
      </c>
      <c r="O125" s="45" t="s">
        <v>35</v>
      </c>
      <c r="P125" s="45" t="s">
        <v>35</v>
      </c>
      <c r="Q125" s="45" t="s">
        <v>35</v>
      </c>
      <c r="R125" s="46">
        <v>19.3066</v>
      </c>
      <c r="S125" s="46">
        <v>55.260330000000003</v>
      </c>
      <c r="T125" s="46">
        <v>1165.252</v>
      </c>
      <c r="U125" s="46">
        <v>1.142892E-2</v>
      </c>
      <c r="V125" s="46">
        <v>4.1126070000000001E-2</v>
      </c>
      <c r="W125" s="46">
        <v>9.6562800000000004E-2</v>
      </c>
      <c r="X125" s="46">
        <v>12.82785</v>
      </c>
      <c r="Y125" s="46">
        <v>1.2898050000000001E-4</v>
      </c>
      <c r="Z125" s="46">
        <v>3.6648039999999998E-3</v>
      </c>
      <c r="AA125" s="46">
        <v>0</v>
      </c>
      <c r="AB125" s="46">
        <v>1.031213E-3</v>
      </c>
      <c r="AC125" s="45"/>
      <c r="AD125" s="47">
        <f t="shared" si="23"/>
        <v>0.25016900246524043</v>
      </c>
      <c r="AE125" s="47">
        <f t="shared" si="16"/>
        <v>0.90021348537006562</v>
      </c>
      <c r="AF125" s="47">
        <f t="shared" si="17"/>
        <v>2.1136747261552729</v>
      </c>
      <c r="AG125" s="47">
        <f t="shared" si="18"/>
        <v>280.79034924329989</v>
      </c>
      <c r="AH125" s="47">
        <f t="shared" si="19"/>
        <v>2.8232696547414757E-3</v>
      </c>
      <c r="AI125" s="47">
        <f t="shared" si="20"/>
        <v>8.0219334889965369E-2</v>
      </c>
      <c r="AJ125" s="47">
        <f t="shared" si="21"/>
        <v>0</v>
      </c>
      <c r="AK125" s="47">
        <f t="shared" si="22"/>
        <v>2.2572345203150254E-2</v>
      </c>
    </row>
    <row r="126" spans="1:37" hidden="1">
      <c r="A126" s="37">
        <v>2015</v>
      </c>
      <c r="B126" s="37" t="s">
        <v>26</v>
      </c>
      <c r="C126" s="37" t="s">
        <v>27</v>
      </c>
      <c r="D126" s="37">
        <v>2270002069</v>
      </c>
      <c r="E126" s="44" t="s">
        <v>56</v>
      </c>
      <c r="F126" s="44" t="s">
        <v>29</v>
      </c>
      <c r="G126" s="44">
        <v>1000</v>
      </c>
      <c r="H126" s="45" t="s">
        <v>83</v>
      </c>
      <c r="I126" s="45" t="s">
        <v>94</v>
      </c>
      <c r="J126" s="45" t="s">
        <v>30</v>
      </c>
      <c r="K126" s="45" t="s">
        <v>31</v>
      </c>
      <c r="L126" s="45" t="s">
        <v>36</v>
      </c>
      <c r="M126" s="45" t="s">
        <v>33</v>
      </c>
      <c r="N126" s="45" t="s">
        <v>34</v>
      </c>
      <c r="O126" s="45" t="s">
        <v>35</v>
      </c>
      <c r="P126" s="45" t="s">
        <v>35</v>
      </c>
      <c r="Q126" s="45" t="s">
        <v>35</v>
      </c>
      <c r="R126" s="46">
        <v>19.3066</v>
      </c>
      <c r="S126" s="46">
        <v>55.205080000000002</v>
      </c>
      <c r="T126" s="46">
        <v>1650.0129999999999</v>
      </c>
      <c r="U126" s="46">
        <v>1.7308960000000002E-2</v>
      </c>
      <c r="V126" s="46">
        <v>6.5000370000000002E-2</v>
      </c>
      <c r="W126" s="46">
        <v>0.1837879</v>
      </c>
      <c r="X126" s="46">
        <v>18.149080000000001</v>
      </c>
      <c r="Y126" s="46">
        <v>1.8248400000000001E-4</v>
      </c>
      <c r="Z126" s="46">
        <v>5.7223619999999999E-3</v>
      </c>
      <c r="AA126" s="46">
        <v>0</v>
      </c>
      <c r="AB126" s="46">
        <v>1.5617599999999999E-3</v>
      </c>
      <c r="AC126" s="45"/>
      <c r="AD126" s="47">
        <f t="shared" si="23"/>
        <v>0.28444281779865188</v>
      </c>
      <c r="AE126" s="47">
        <f t="shared" si="16"/>
        <v>1.0681686479577603</v>
      </c>
      <c r="AF126" s="47">
        <f t="shared" si="17"/>
        <v>3.0202362333321497</v>
      </c>
      <c r="AG126" s="47">
        <f t="shared" si="18"/>
        <v>298.24873681914789</v>
      </c>
      <c r="AH126" s="47">
        <f t="shared" si="19"/>
        <v>2.9988088922251362E-3</v>
      </c>
      <c r="AI126" s="47">
        <f t="shared" si="20"/>
        <v>9.4037121337384164E-2</v>
      </c>
      <c r="AJ126" s="47">
        <f t="shared" si="21"/>
        <v>0</v>
      </c>
      <c r="AK126" s="47">
        <f t="shared" si="22"/>
        <v>2.5664824179224083E-2</v>
      </c>
    </row>
    <row r="127" spans="1:37">
      <c r="A127" s="37">
        <v>2015</v>
      </c>
      <c r="B127" s="37" t="s">
        <v>26</v>
      </c>
      <c r="C127" s="37" t="s">
        <v>27</v>
      </c>
      <c r="D127" s="37">
        <v>2270002072</v>
      </c>
      <c r="E127" s="44" t="s">
        <v>57</v>
      </c>
      <c r="F127" s="44" t="s">
        <v>29</v>
      </c>
      <c r="G127" s="44">
        <v>25</v>
      </c>
      <c r="H127" s="45" t="s">
        <v>81</v>
      </c>
      <c r="I127" s="45" t="s">
        <v>93</v>
      </c>
      <c r="J127" s="45" t="s">
        <v>30</v>
      </c>
      <c r="K127" s="45" t="s">
        <v>31</v>
      </c>
      <c r="L127" s="45" t="s">
        <v>32</v>
      </c>
      <c r="M127" s="45" t="s">
        <v>33</v>
      </c>
      <c r="N127" s="45" t="s">
        <v>34</v>
      </c>
      <c r="O127" s="45" t="s">
        <v>35</v>
      </c>
      <c r="P127" s="45" t="s">
        <v>35</v>
      </c>
      <c r="Q127" s="45" t="s">
        <v>35</v>
      </c>
      <c r="R127" s="46">
        <v>11.44753</v>
      </c>
      <c r="S127" s="46">
        <v>26.179490000000001</v>
      </c>
      <c r="T127" s="46">
        <v>16.448830000000001</v>
      </c>
      <c r="U127" s="46">
        <v>2.467487E-4</v>
      </c>
      <c r="V127" s="46">
        <v>7.8588010000000001E-4</v>
      </c>
      <c r="W127" s="46">
        <v>1.4711030000000001E-3</v>
      </c>
      <c r="X127" s="46">
        <v>0.18039959999999999</v>
      </c>
      <c r="Y127" s="46">
        <v>2.288929E-6</v>
      </c>
      <c r="Z127" s="46">
        <v>7.3381730000000005E-5</v>
      </c>
      <c r="AA127" s="46">
        <v>0</v>
      </c>
      <c r="AB127" s="46">
        <v>2.2263740000000001E-5</v>
      </c>
      <c r="AC127" s="45"/>
      <c r="AD127" s="47">
        <f t="shared" si="23"/>
        <v>0.34202411221914558</v>
      </c>
      <c r="AE127" s="47">
        <f t="shared" si="16"/>
        <v>1.0893266854625512</v>
      </c>
      <c r="AF127" s="47">
        <f t="shared" si="17"/>
        <v>2.0391300848106666</v>
      </c>
      <c r="AG127" s="47">
        <f t="shared" si="18"/>
        <v>250.05608148974636</v>
      </c>
      <c r="AH127" s="47">
        <f t="shared" si="19"/>
        <v>3.1727377252956418E-3</v>
      </c>
      <c r="AI127" s="47">
        <f t="shared" si="20"/>
        <v>0.10171612274494272</v>
      </c>
      <c r="AJ127" s="47">
        <f t="shared" si="21"/>
        <v>0</v>
      </c>
      <c r="AK127" s="47">
        <f t="shared" si="22"/>
        <v>3.0860287848235399E-2</v>
      </c>
    </row>
    <row r="128" spans="1:37" hidden="1">
      <c r="A128" s="37">
        <v>2015</v>
      </c>
      <c r="B128" s="37" t="s">
        <v>26</v>
      </c>
      <c r="C128" s="37" t="s">
        <v>27</v>
      </c>
      <c r="D128" s="37">
        <v>2270002072</v>
      </c>
      <c r="E128" s="44" t="s">
        <v>57</v>
      </c>
      <c r="F128" s="44" t="s">
        <v>29</v>
      </c>
      <c r="G128" s="44">
        <v>50</v>
      </c>
      <c r="H128" s="45" t="s">
        <v>75</v>
      </c>
      <c r="I128" s="45" t="s">
        <v>92</v>
      </c>
      <c r="J128" s="45" t="s">
        <v>30</v>
      </c>
      <c r="K128" s="45" t="s">
        <v>31</v>
      </c>
      <c r="L128" s="45" t="s">
        <v>32</v>
      </c>
      <c r="M128" s="45" t="s">
        <v>33</v>
      </c>
      <c r="N128" s="45" t="s">
        <v>34</v>
      </c>
      <c r="O128" s="45" t="s">
        <v>35</v>
      </c>
      <c r="P128" s="45" t="s">
        <v>35</v>
      </c>
      <c r="Q128" s="45" t="s">
        <v>35</v>
      </c>
      <c r="R128" s="46">
        <v>103.8327</v>
      </c>
      <c r="S128" s="46">
        <v>242.054</v>
      </c>
      <c r="T128" s="46">
        <v>283.24079999999998</v>
      </c>
      <c r="U128" s="46">
        <v>4.5711670000000001E-3</v>
      </c>
      <c r="V128" s="46">
        <v>2.582162E-2</v>
      </c>
      <c r="W128" s="46">
        <v>2.475517E-2</v>
      </c>
      <c r="X128" s="46">
        <v>3.0857350000000001</v>
      </c>
      <c r="Y128" s="46">
        <v>3.9890849999999998E-5</v>
      </c>
      <c r="Z128" s="46">
        <v>1.365167E-3</v>
      </c>
      <c r="AA128" s="46">
        <v>0</v>
      </c>
      <c r="AB128" s="46">
        <v>4.1244909999999999E-4</v>
      </c>
      <c r="AC128" s="45"/>
      <c r="AD128" s="47">
        <f t="shared" si="23"/>
        <v>0.34264773169623319</v>
      </c>
      <c r="AE128" s="47">
        <f t="shared" si="16"/>
        <v>1.9355493950936569</v>
      </c>
      <c r="AF128" s="47">
        <f t="shared" si="17"/>
        <v>1.8556099237360257</v>
      </c>
      <c r="AG128" s="47">
        <f t="shared" si="18"/>
        <v>231.30200632916626</v>
      </c>
      <c r="AH128" s="47">
        <f t="shared" si="19"/>
        <v>2.9901574954349025E-3</v>
      </c>
      <c r="AI128" s="47">
        <f t="shared" si="20"/>
        <v>0.10233084372908526</v>
      </c>
      <c r="AJ128" s="47">
        <f t="shared" si="21"/>
        <v>0</v>
      </c>
      <c r="AK128" s="47">
        <f t="shared" si="22"/>
        <v>3.0916557753228623E-2</v>
      </c>
    </row>
    <row r="129" spans="1:37" hidden="1">
      <c r="A129" s="37">
        <v>2015</v>
      </c>
      <c r="B129" s="37" t="s">
        <v>26</v>
      </c>
      <c r="C129" s="37" t="s">
        <v>27</v>
      </c>
      <c r="D129" s="37">
        <v>2270002072</v>
      </c>
      <c r="E129" s="44" t="s">
        <v>57</v>
      </c>
      <c r="F129" s="44" t="s">
        <v>29</v>
      </c>
      <c r="G129" s="44">
        <v>120</v>
      </c>
      <c r="H129" s="45" t="s">
        <v>73</v>
      </c>
      <c r="I129" s="45" t="s">
        <v>91</v>
      </c>
      <c r="J129" s="45" t="s">
        <v>30</v>
      </c>
      <c r="K129" s="45" t="s">
        <v>31</v>
      </c>
      <c r="L129" s="45" t="s">
        <v>32</v>
      </c>
      <c r="M129" s="45" t="s">
        <v>33</v>
      </c>
      <c r="N129" s="45" t="s">
        <v>34</v>
      </c>
      <c r="O129" s="45" t="s">
        <v>35</v>
      </c>
      <c r="P129" s="45" t="s">
        <v>35</v>
      </c>
      <c r="Q129" s="45" t="s">
        <v>35</v>
      </c>
      <c r="R129" s="46">
        <v>54.405589999999997</v>
      </c>
      <c r="S129" s="46">
        <v>126.82989999999999</v>
      </c>
      <c r="T129" s="46">
        <v>247.19390000000001</v>
      </c>
      <c r="U129" s="46">
        <v>2.115769E-3</v>
      </c>
      <c r="V129" s="46">
        <v>1.7161180000000002E-2</v>
      </c>
      <c r="W129" s="46">
        <v>1.7073930000000001E-2</v>
      </c>
      <c r="X129" s="46">
        <v>2.7093050000000001</v>
      </c>
      <c r="Y129" s="46">
        <v>3.1781540000000003E-5</v>
      </c>
      <c r="Z129" s="46">
        <v>1.0732750000000001E-3</v>
      </c>
      <c r="AA129" s="46">
        <v>0</v>
      </c>
      <c r="AB129" s="46">
        <v>1.9090240000000001E-4</v>
      </c>
      <c r="AC129" s="45"/>
      <c r="AD129" s="47">
        <f t="shared" si="23"/>
        <v>0.12611547939405454</v>
      </c>
      <c r="AE129" s="47">
        <f t="shared" si="16"/>
        <v>1.0229332420825059</v>
      </c>
      <c r="AF129" s="47">
        <f t="shared" si="17"/>
        <v>1.0177324968323718</v>
      </c>
      <c r="AG129" s="47">
        <f t="shared" si="18"/>
        <v>161.49461444028577</v>
      </c>
      <c r="AH129" s="47">
        <f t="shared" si="19"/>
        <v>1.8944148217415612E-3</v>
      </c>
      <c r="AI129" s="47">
        <f t="shared" si="20"/>
        <v>6.3975127316192787E-2</v>
      </c>
      <c r="AJ129" s="47">
        <f t="shared" si="21"/>
        <v>0</v>
      </c>
      <c r="AK129" s="47">
        <f t="shared" si="22"/>
        <v>1.1379194842856457E-2</v>
      </c>
    </row>
    <row r="130" spans="1:37" hidden="1">
      <c r="A130" s="37">
        <v>2015</v>
      </c>
      <c r="B130" s="37" t="s">
        <v>26</v>
      </c>
      <c r="C130" s="37" t="s">
        <v>27</v>
      </c>
      <c r="D130" s="37">
        <v>2270002075</v>
      </c>
      <c r="E130" s="44" t="s">
        <v>58</v>
      </c>
      <c r="F130" s="44" t="s">
        <v>29</v>
      </c>
      <c r="G130" s="44">
        <v>120</v>
      </c>
      <c r="H130" s="45" t="s">
        <v>90</v>
      </c>
      <c r="I130" s="45" t="s">
        <v>89</v>
      </c>
      <c r="J130" s="45" t="s">
        <v>30</v>
      </c>
      <c r="K130" s="45" t="s">
        <v>31</v>
      </c>
      <c r="L130" s="45" t="s">
        <v>32</v>
      </c>
      <c r="M130" s="45" t="s">
        <v>33</v>
      </c>
      <c r="N130" s="45" t="s">
        <v>34</v>
      </c>
      <c r="O130" s="45" t="s">
        <v>35</v>
      </c>
      <c r="P130" s="45" t="s">
        <v>35</v>
      </c>
      <c r="Q130" s="45" t="s">
        <v>35</v>
      </c>
      <c r="R130" s="46">
        <v>5.9622549999999996E-3</v>
      </c>
      <c r="S130" s="46">
        <v>1.8222869999999999E-2</v>
      </c>
      <c r="T130" s="46">
        <v>7.840548E-2</v>
      </c>
      <c r="U130" s="46">
        <v>1.7445209999999999E-6</v>
      </c>
      <c r="V130" s="46">
        <v>6.4226680000000003E-6</v>
      </c>
      <c r="W130" s="46">
        <v>1.0179419999999999E-5</v>
      </c>
      <c r="X130" s="46">
        <v>8.5331559999999999E-4</v>
      </c>
      <c r="Y130" s="46">
        <v>1.000983E-8</v>
      </c>
      <c r="Z130" s="46">
        <v>8.7396799999999998E-7</v>
      </c>
      <c r="AA130" s="46">
        <v>0</v>
      </c>
      <c r="AB130" s="46">
        <v>1.5740539999999999E-7</v>
      </c>
      <c r="AC130" s="45"/>
      <c r="AD130" s="47">
        <f t="shared" si="23"/>
        <v>0.72373774054251616</v>
      </c>
      <c r="AE130" s="47">
        <f t="shared" si="16"/>
        <v>2.6645292470395723</v>
      </c>
      <c r="AF130" s="47">
        <f t="shared" si="17"/>
        <v>4.223067782407492</v>
      </c>
      <c r="AG130" s="47">
        <f t="shared" si="18"/>
        <v>354.00932652211213</v>
      </c>
      <c r="AH130" s="47">
        <f t="shared" si="19"/>
        <v>4.1527111152085266E-3</v>
      </c>
      <c r="AI130" s="47">
        <f t="shared" si="20"/>
        <v>0.3625772493575381</v>
      </c>
      <c r="AJ130" s="47">
        <f t="shared" si="21"/>
        <v>0</v>
      </c>
      <c r="AK130" s="47">
        <f t="shared" si="22"/>
        <v>6.5301723822866545E-2</v>
      </c>
    </row>
    <row r="131" spans="1:37" hidden="1">
      <c r="A131" s="37">
        <v>2015</v>
      </c>
      <c r="B131" s="37" t="s">
        <v>26</v>
      </c>
      <c r="C131" s="37" t="s">
        <v>27</v>
      </c>
      <c r="D131" s="37">
        <v>2270002075</v>
      </c>
      <c r="E131" s="44" t="s">
        <v>58</v>
      </c>
      <c r="F131" s="44" t="s">
        <v>29</v>
      </c>
      <c r="G131" s="44">
        <v>175</v>
      </c>
      <c r="H131" s="45" t="s">
        <v>71</v>
      </c>
      <c r="I131" s="45" t="s">
        <v>88</v>
      </c>
      <c r="J131" s="45" t="s">
        <v>30</v>
      </c>
      <c r="K131" s="45" t="s">
        <v>31</v>
      </c>
      <c r="L131" s="45" t="s">
        <v>32</v>
      </c>
      <c r="M131" s="45" t="s">
        <v>33</v>
      </c>
      <c r="N131" s="45" t="s">
        <v>34</v>
      </c>
      <c r="O131" s="45" t="s">
        <v>35</v>
      </c>
      <c r="P131" s="45" t="s">
        <v>35</v>
      </c>
      <c r="Q131" s="45" t="s">
        <v>35</v>
      </c>
      <c r="R131" s="46">
        <v>7.2918380000000003</v>
      </c>
      <c r="S131" s="46">
        <v>22.286570000000001</v>
      </c>
      <c r="T131" s="46">
        <v>132.83019999999999</v>
      </c>
      <c r="U131" s="46">
        <v>2.0935020000000001E-3</v>
      </c>
      <c r="V131" s="46">
        <v>9.1449689999999993E-3</v>
      </c>
      <c r="W131" s="46">
        <v>1.5314609999999999E-2</v>
      </c>
      <c r="X131" s="46">
        <v>1.451972</v>
      </c>
      <c r="Y131" s="46">
        <v>1.6337179999999999E-5</v>
      </c>
      <c r="Z131" s="46">
        <v>8.6465939999999996E-4</v>
      </c>
      <c r="AA131" s="46">
        <v>0</v>
      </c>
      <c r="AB131" s="46">
        <v>1.888933E-4</v>
      </c>
      <c r="AC131" s="45"/>
      <c r="AD131" s="47">
        <f t="shared" si="23"/>
        <v>0.48696207482802434</v>
      </c>
      <c r="AE131" s="47">
        <f t="shared" si="16"/>
        <v>2.1271788030190377</v>
      </c>
      <c r="AF131" s="47">
        <f t="shared" si="17"/>
        <v>3.562277113077517</v>
      </c>
      <c r="AG131" s="47">
        <f t="shared" si="18"/>
        <v>337.7380569553772</v>
      </c>
      <c r="AH131" s="47">
        <f t="shared" si="19"/>
        <v>3.8001334938485374E-3</v>
      </c>
      <c r="AI131" s="47">
        <f t="shared" si="20"/>
        <v>0.20112535619433589</v>
      </c>
      <c r="AJ131" s="47">
        <f t="shared" si="21"/>
        <v>0</v>
      </c>
      <c r="AK131" s="47">
        <f t="shared" si="22"/>
        <v>4.3937800531889837E-2</v>
      </c>
    </row>
    <row r="132" spans="1:37" hidden="1">
      <c r="A132" s="37">
        <v>2015</v>
      </c>
      <c r="B132" s="37" t="s">
        <v>26</v>
      </c>
      <c r="C132" s="37" t="s">
        <v>27</v>
      </c>
      <c r="D132" s="37">
        <v>2270002075</v>
      </c>
      <c r="E132" s="44" t="s">
        <v>58</v>
      </c>
      <c r="F132" s="44" t="s">
        <v>29</v>
      </c>
      <c r="G132" s="44">
        <v>250</v>
      </c>
      <c r="H132" s="45" t="s">
        <v>87</v>
      </c>
      <c r="I132" s="45" t="s">
        <v>86</v>
      </c>
      <c r="J132" s="45" t="s">
        <v>30</v>
      </c>
      <c r="K132" s="45" t="s">
        <v>31</v>
      </c>
      <c r="L132" s="45" t="s">
        <v>36</v>
      </c>
      <c r="M132" s="45" t="s">
        <v>33</v>
      </c>
      <c r="N132" s="45" t="s">
        <v>34</v>
      </c>
      <c r="O132" s="45" t="s">
        <v>35</v>
      </c>
      <c r="P132" s="45" t="s">
        <v>35</v>
      </c>
      <c r="Q132" s="45" t="s">
        <v>35</v>
      </c>
      <c r="R132" s="46">
        <v>6.8923670000000001</v>
      </c>
      <c r="S132" s="46">
        <v>21.065629999999999</v>
      </c>
      <c r="T132" s="46">
        <v>124.8143</v>
      </c>
      <c r="U132" s="46">
        <v>1.5639250000000001E-3</v>
      </c>
      <c r="V132" s="46">
        <v>4.5249000000000001E-3</v>
      </c>
      <c r="W132" s="46">
        <v>1.335194E-2</v>
      </c>
      <c r="X132" s="46">
        <v>1.372428</v>
      </c>
      <c r="Y132" s="46">
        <v>1.5442170000000001E-5</v>
      </c>
      <c r="Z132" s="46">
        <v>5.4589570000000004E-4</v>
      </c>
      <c r="AA132" s="46">
        <v>0</v>
      </c>
      <c r="AB132" s="46">
        <v>1.4111040000000001E-4</v>
      </c>
      <c r="AC132" s="45"/>
      <c r="AD132" s="47">
        <f t="shared" si="23"/>
        <v>0.26940428745781642</v>
      </c>
      <c r="AE132" s="47">
        <f t="shared" si="16"/>
        <v>0.77946670097215232</v>
      </c>
      <c r="AF132" s="47">
        <f t="shared" si="17"/>
        <v>2.3000270996879753</v>
      </c>
      <c r="AG132" s="47">
        <f t="shared" si="18"/>
        <v>236.41669992305003</v>
      </c>
      <c r="AH132" s="47">
        <f t="shared" si="19"/>
        <v>2.6600935502997065E-3</v>
      </c>
      <c r="AI132" s="47">
        <f t="shared" si="20"/>
        <v>9.4036889291229372E-2</v>
      </c>
      <c r="AJ132" s="47">
        <f t="shared" si="21"/>
        <v>0</v>
      </c>
      <c r="AK132" s="47">
        <f t="shared" si="22"/>
        <v>2.4307909116413805E-2</v>
      </c>
    </row>
    <row r="133" spans="1:37">
      <c r="A133" s="37">
        <v>2015</v>
      </c>
      <c r="B133" s="37" t="s">
        <v>26</v>
      </c>
      <c r="C133" s="37" t="s">
        <v>27</v>
      </c>
      <c r="D133" s="37">
        <v>2270002075</v>
      </c>
      <c r="E133" s="44" t="s">
        <v>58</v>
      </c>
      <c r="F133" s="44" t="s">
        <v>29</v>
      </c>
      <c r="G133" s="44">
        <v>750</v>
      </c>
      <c r="H133" s="45" t="s">
        <v>85</v>
      </c>
      <c r="I133" s="45" t="s">
        <v>84</v>
      </c>
      <c r="J133" s="45" t="s">
        <v>30</v>
      </c>
      <c r="K133" s="45" t="s">
        <v>31</v>
      </c>
      <c r="L133" s="45" t="s">
        <v>36</v>
      </c>
      <c r="M133" s="45" t="s">
        <v>33</v>
      </c>
      <c r="N133" s="45" t="s">
        <v>34</v>
      </c>
      <c r="O133" s="45" t="s">
        <v>35</v>
      </c>
      <c r="P133" s="45" t="s">
        <v>35</v>
      </c>
      <c r="Q133" s="45" t="s">
        <v>35</v>
      </c>
      <c r="R133" s="46">
        <v>121.1489</v>
      </c>
      <c r="S133" s="46">
        <v>370.27600000000001</v>
      </c>
      <c r="T133" s="46">
        <v>9570.2279999999992</v>
      </c>
      <c r="U133" s="46">
        <v>0.1104179</v>
      </c>
      <c r="V133" s="46">
        <v>0.46376390000000001</v>
      </c>
      <c r="W133" s="46">
        <v>0.94301699999999999</v>
      </c>
      <c r="X133" s="46">
        <v>105.0881</v>
      </c>
      <c r="Y133" s="46">
        <v>1.0566320000000001E-3</v>
      </c>
      <c r="Z133" s="46">
        <v>3.7841850000000003E-2</v>
      </c>
      <c r="AA133" s="46">
        <v>0</v>
      </c>
      <c r="AB133" s="46">
        <v>9.9628310000000001E-3</v>
      </c>
      <c r="AC133" s="45"/>
      <c r="AD133" s="47">
        <f t="shared" si="23"/>
        <v>0.36070793635018206</v>
      </c>
      <c r="AE133" s="47">
        <f t="shared" si="16"/>
        <v>1.5150018187514178</v>
      </c>
      <c r="AF133" s="47">
        <f t="shared" si="17"/>
        <v>3.0806030182890596</v>
      </c>
      <c r="AG133" s="47">
        <f t="shared" si="18"/>
        <v>343.29679957653212</v>
      </c>
      <c r="AH133" s="47">
        <f t="shared" si="19"/>
        <v>3.4517550886365845E-3</v>
      </c>
      <c r="AI133" s="47">
        <f t="shared" si="20"/>
        <v>0.12361995311605398</v>
      </c>
      <c r="AJ133" s="47">
        <f t="shared" si="21"/>
        <v>0</v>
      </c>
      <c r="AK133" s="47">
        <f t="shared" si="22"/>
        <v>3.2546101766250037E-2</v>
      </c>
    </row>
    <row r="134" spans="1:37" hidden="1">
      <c r="A134" s="37">
        <v>2015</v>
      </c>
      <c r="B134" s="37" t="s">
        <v>26</v>
      </c>
      <c r="C134" s="37" t="s">
        <v>27</v>
      </c>
      <c r="D134" s="37">
        <v>2270002075</v>
      </c>
      <c r="E134" s="44" t="s">
        <v>58</v>
      </c>
      <c r="F134" s="44" t="s">
        <v>29</v>
      </c>
      <c r="G134" s="44">
        <v>1000</v>
      </c>
      <c r="H134" s="45" t="s">
        <v>83</v>
      </c>
      <c r="I134" s="45" t="s">
        <v>82</v>
      </c>
      <c r="J134" s="45" t="s">
        <v>30</v>
      </c>
      <c r="K134" s="45" t="s">
        <v>31</v>
      </c>
      <c r="L134" s="45" t="s">
        <v>36</v>
      </c>
      <c r="M134" s="45" t="s">
        <v>33</v>
      </c>
      <c r="N134" s="45" t="s">
        <v>34</v>
      </c>
      <c r="O134" s="45" t="s">
        <v>35</v>
      </c>
      <c r="P134" s="45" t="s">
        <v>35</v>
      </c>
      <c r="Q134" s="45" t="s">
        <v>35</v>
      </c>
      <c r="R134" s="46">
        <v>12.790620000000001</v>
      </c>
      <c r="S134" s="46">
        <v>39.053800000000003</v>
      </c>
      <c r="T134" s="46">
        <v>1447.9780000000001</v>
      </c>
      <c r="U134" s="46">
        <v>1.755106E-2</v>
      </c>
      <c r="V134" s="46">
        <v>7.6521130000000007E-2</v>
      </c>
      <c r="W134" s="46">
        <v>0.17968709999999999</v>
      </c>
      <c r="X134" s="46">
        <v>15.886340000000001</v>
      </c>
      <c r="Y134" s="46">
        <v>1.597328E-4</v>
      </c>
      <c r="Z134" s="46">
        <v>5.9702410000000003E-3</v>
      </c>
      <c r="AA134" s="46">
        <v>0</v>
      </c>
      <c r="AB134" s="46">
        <v>1.5836050000000001E-3</v>
      </c>
      <c r="AC134" s="45"/>
      <c r="AD134" s="47">
        <f t="shared" si="23"/>
        <v>0.40770223722147397</v>
      </c>
      <c r="AE134" s="47">
        <f t="shared" si="16"/>
        <v>1.7775471051728644</v>
      </c>
      <c r="AF134" s="47">
        <f t="shared" si="17"/>
        <v>4.1740403525393175</v>
      </c>
      <c r="AG134" s="47">
        <f t="shared" si="18"/>
        <v>369.03163451443902</v>
      </c>
      <c r="AH134" s="47">
        <f t="shared" si="19"/>
        <v>3.7105120669435492E-3</v>
      </c>
      <c r="AI134" s="47">
        <f t="shared" si="20"/>
        <v>0.13868567553477509</v>
      </c>
      <c r="AJ134" s="47">
        <f t="shared" si="21"/>
        <v>0</v>
      </c>
      <c r="AK134" s="47">
        <f t="shared" si="22"/>
        <v>3.678634232776324E-2</v>
      </c>
    </row>
    <row r="135" spans="1:37">
      <c r="A135" s="37">
        <v>2015</v>
      </c>
      <c r="B135" s="37" t="s">
        <v>26</v>
      </c>
      <c r="C135" s="37" t="s">
        <v>27</v>
      </c>
      <c r="D135" s="37">
        <v>2270002078</v>
      </c>
      <c r="E135" s="44" t="s">
        <v>59</v>
      </c>
      <c r="F135" s="44" t="s">
        <v>29</v>
      </c>
      <c r="G135" s="44">
        <v>25</v>
      </c>
      <c r="H135" s="45" t="s">
        <v>81</v>
      </c>
      <c r="I135" s="45" t="s">
        <v>80</v>
      </c>
      <c r="J135" s="45" t="s">
        <v>30</v>
      </c>
      <c r="K135" s="45" t="s">
        <v>31</v>
      </c>
      <c r="L135" s="45" t="s">
        <v>32</v>
      </c>
      <c r="M135" s="45" t="s">
        <v>33</v>
      </c>
      <c r="N135" s="45" t="s">
        <v>34</v>
      </c>
      <c r="O135" s="45" t="s">
        <v>35</v>
      </c>
      <c r="P135" s="45" t="s">
        <v>35</v>
      </c>
      <c r="Q135" s="45" t="s">
        <v>35</v>
      </c>
      <c r="R135" s="46">
        <v>0.1430941</v>
      </c>
      <c r="S135" s="46">
        <v>0.2597545</v>
      </c>
      <c r="T135" s="46">
        <v>9.0124449999999995E-2</v>
      </c>
      <c r="U135" s="46">
        <v>1.211776E-6</v>
      </c>
      <c r="V135" s="46">
        <v>4.0917449999999999E-6</v>
      </c>
      <c r="W135" s="46">
        <v>7.6653950000000008E-6</v>
      </c>
      <c r="X135" s="46">
        <v>9.8934650000000006E-4</v>
      </c>
      <c r="Y135" s="46">
        <v>1.2552930000000001E-8</v>
      </c>
      <c r="Z135" s="46">
        <v>3.2598979999999999E-7</v>
      </c>
      <c r="AA135" s="46">
        <v>0</v>
      </c>
      <c r="AB135" s="46">
        <v>1.093366E-7</v>
      </c>
      <c r="AC135" s="45"/>
      <c r="AD135" s="47">
        <f t="shared" si="23"/>
        <v>0.16928648969700233</v>
      </c>
      <c r="AE135" s="47">
        <f t="shared" ref="AE135:AE141" si="24">V135/$S135*2000*453.6/$G135</f>
        <v>0.57162144471029375</v>
      </c>
      <c r="AF135" s="47">
        <f t="shared" ref="AF135:AF141" si="25">W135/$S135*2000*453.6/$G135</f>
        <v>1.070864426833799</v>
      </c>
      <c r="AG135" s="47">
        <f t="shared" ref="AG135:AG141" si="26">X135/$S135*2000*453.6/$G135</f>
        <v>138.21283478053317</v>
      </c>
      <c r="AH135" s="47">
        <f t="shared" ref="AH135:AH141" si="27">Y135/$S135*2000*453.6/$G135</f>
        <v>1.7536586424489278E-3</v>
      </c>
      <c r="AI135" s="47">
        <f t="shared" ref="AI135:AI141" si="28">Z135/$S135*2000*453.6/$G135</f>
        <v>4.5541146976856989E-2</v>
      </c>
      <c r="AJ135" s="47">
        <f t="shared" ref="AJ135:AJ141" si="29">AA135/$S135*2000*453.6/$G135</f>
        <v>0</v>
      </c>
      <c r="AK135" s="47">
        <f t="shared" ref="AK135:AK141" si="30">AB135/$S135*2000*453.6/$G135</f>
        <v>1.5274447760481534E-2</v>
      </c>
    </row>
    <row r="136" spans="1:37" hidden="1">
      <c r="A136" s="37">
        <v>2015</v>
      </c>
      <c r="B136" s="37" t="s">
        <v>26</v>
      </c>
      <c r="C136" s="37" t="s">
        <v>27</v>
      </c>
      <c r="D136" s="37">
        <v>2270002081</v>
      </c>
      <c r="E136" s="44" t="s">
        <v>60</v>
      </c>
      <c r="F136" s="44" t="s">
        <v>29</v>
      </c>
      <c r="G136" s="44">
        <v>15</v>
      </c>
      <c r="H136" s="45" t="s">
        <v>79</v>
      </c>
      <c r="I136" s="45" t="s">
        <v>78</v>
      </c>
      <c r="J136" s="45" t="s">
        <v>30</v>
      </c>
      <c r="K136" s="45" t="s">
        <v>31</v>
      </c>
      <c r="L136" s="45" t="s">
        <v>32</v>
      </c>
      <c r="M136" s="45" t="s">
        <v>33</v>
      </c>
      <c r="N136" s="45" t="s">
        <v>34</v>
      </c>
      <c r="O136" s="45" t="s">
        <v>35</v>
      </c>
      <c r="P136" s="45" t="s">
        <v>35</v>
      </c>
      <c r="Q136" s="45" t="s">
        <v>35</v>
      </c>
      <c r="R136" s="46">
        <v>1.9735069999999999</v>
      </c>
      <c r="S136" s="46">
        <v>3.7339699999999998</v>
      </c>
      <c r="T136" s="46">
        <v>1.7222660000000001</v>
      </c>
      <c r="U136" s="46">
        <v>2.1946260000000001E-5</v>
      </c>
      <c r="V136" s="46">
        <v>1.15117E-4</v>
      </c>
      <c r="W136" s="46">
        <v>1.3743579999999999E-4</v>
      </c>
      <c r="X136" s="46">
        <v>1.885332E-2</v>
      </c>
      <c r="Y136" s="46">
        <v>2.9337419999999997E-7</v>
      </c>
      <c r="Z136" s="46">
        <v>5.3672610000000002E-6</v>
      </c>
      <c r="AA136" s="46">
        <v>0</v>
      </c>
      <c r="AB136" s="46">
        <v>1.9801750000000001E-6</v>
      </c>
      <c r="AC136" s="45"/>
      <c r="AD136" s="47">
        <f t="shared" ref="AD136:AD141" si="31">U136/$S136*2000*453.6/$G136</f>
        <v>0.35546879187567121</v>
      </c>
      <c r="AE136" s="47">
        <f t="shared" si="24"/>
        <v>1.8645774229573353</v>
      </c>
      <c r="AF136" s="47">
        <f t="shared" si="25"/>
        <v>2.2260803338002177</v>
      </c>
      <c r="AG136" s="47">
        <f t="shared" si="26"/>
        <v>305.37170721778699</v>
      </c>
      <c r="AH136" s="47">
        <f t="shared" si="27"/>
        <v>4.7518516795796431E-3</v>
      </c>
      <c r="AI136" s="47">
        <f t="shared" si="28"/>
        <v>8.6934802711323339E-2</v>
      </c>
      <c r="AJ136" s="47">
        <f t="shared" si="29"/>
        <v>0</v>
      </c>
      <c r="AK136" s="47">
        <f t="shared" si="30"/>
        <v>3.2073365345731228E-2</v>
      </c>
    </row>
    <row r="137" spans="1:37" hidden="1">
      <c r="A137" s="37">
        <v>2015</v>
      </c>
      <c r="B137" s="37" t="s">
        <v>26</v>
      </c>
      <c r="C137" s="37" t="s">
        <v>27</v>
      </c>
      <c r="D137" s="37">
        <v>2270002081</v>
      </c>
      <c r="E137" s="44" t="s">
        <v>60</v>
      </c>
      <c r="F137" s="44" t="s">
        <v>29</v>
      </c>
      <c r="G137" s="44">
        <v>25</v>
      </c>
      <c r="H137" s="45" t="s">
        <v>77</v>
      </c>
      <c r="I137" s="45" t="s">
        <v>76</v>
      </c>
      <c r="J137" s="45" t="s">
        <v>30</v>
      </c>
      <c r="K137" s="45" t="s">
        <v>31</v>
      </c>
      <c r="L137" s="45" t="s">
        <v>32</v>
      </c>
      <c r="M137" s="45" t="s">
        <v>33</v>
      </c>
      <c r="N137" s="45" t="s">
        <v>34</v>
      </c>
      <c r="O137" s="45" t="s">
        <v>35</v>
      </c>
      <c r="P137" s="45" t="s">
        <v>35</v>
      </c>
      <c r="Q137" s="45" t="s">
        <v>35</v>
      </c>
      <c r="R137" s="46">
        <v>0.33388630000000002</v>
      </c>
      <c r="S137" s="46">
        <v>0.63172919999999999</v>
      </c>
      <c r="T137" s="46">
        <v>0.37992910000000002</v>
      </c>
      <c r="U137" s="46">
        <v>5.0331570000000002E-6</v>
      </c>
      <c r="V137" s="46">
        <v>1.717479E-5</v>
      </c>
      <c r="W137" s="46">
        <v>3.1814309999999999E-5</v>
      </c>
      <c r="X137" s="46">
        <v>4.1711270000000002E-3</v>
      </c>
      <c r="Y137" s="46">
        <v>5.2923680000000002E-8</v>
      </c>
      <c r="Z137" s="46">
        <v>1.2196200000000001E-6</v>
      </c>
      <c r="AA137" s="46">
        <v>0</v>
      </c>
      <c r="AB137" s="46">
        <v>4.5413359999999999E-7</v>
      </c>
      <c r="AC137" s="45"/>
      <c r="AD137" s="47">
        <f t="shared" si="31"/>
        <v>0.28911628782712595</v>
      </c>
      <c r="AE137" s="47">
        <f t="shared" si="24"/>
        <v>0.98656003160848049</v>
      </c>
      <c r="AF137" s="47">
        <f t="shared" si="25"/>
        <v>1.8274882359086775</v>
      </c>
      <c r="AG137" s="47">
        <f t="shared" si="26"/>
        <v>239.59927224513288</v>
      </c>
      <c r="AH137" s="47">
        <f t="shared" si="27"/>
        <v>3.0400597278707401E-3</v>
      </c>
      <c r="AI137" s="47">
        <f t="shared" si="28"/>
        <v>7.0057819964630411E-2</v>
      </c>
      <c r="AJ137" s="47">
        <f t="shared" si="29"/>
        <v>0</v>
      </c>
      <c r="AK137" s="47">
        <f t="shared" si="30"/>
        <v>2.608649414464299E-2</v>
      </c>
    </row>
    <row r="138" spans="1:37" hidden="1">
      <c r="A138" s="37">
        <v>2015</v>
      </c>
      <c r="B138" s="37" t="s">
        <v>26</v>
      </c>
      <c r="C138" s="37" t="s">
        <v>27</v>
      </c>
      <c r="D138" s="37">
        <v>2270002081</v>
      </c>
      <c r="E138" s="44" t="s">
        <v>60</v>
      </c>
      <c r="F138" s="44" t="s">
        <v>29</v>
      </c>
      <c r="G138" s="44">
        <v>50</v>
      </c>
      <c r="H138" s="45" t="s">
        <v>75</v>
      </c>
      <c r="I138" s="45" t="s">
        <v>74</v>
      </c>
      <c r="J138" s="45" t="s">
        <v>30</v>
      </c>
      <c r="K138" s="45" t="s">
        <v>31</v>
      </c>
      <c r="L138" s="45" t="s">
        <v>32</v>
      </c>
      <c r="M138" s="45" t="s">
        <v>33</v>
      </c>
      <c r="N138" s="45" t="s">
        <v>34</v>
      </c>
      <c r="O138" s="45" t="s">
        <v>35</v>
      </c>
      <c r="P138" s="45" t="s">
        <v>35</v>
      </c>
      <c r="Q138" s="45" t="s">
        <v>35</v>
      </c>
      <c r="R138" s="46">
        <v>0.51275400000000004</v>
      </c>
      <c r="S138" s="46">
        <v>0.9831936</v>
      </c>
      <c r="T138" s="46">
        <v>1.266575</v>
      </c>
      <c r="U138" s="46">
        <v>2.96875E-5</v>
      </c>
      <c r="V138" s="46">
        <v>1.235269E-4</v>
      </c>
      <c r="W138" s="46">
        <v>1.1651540000000001E-4</v>
      </c>
      <c r="X138" s="46">
        <v>1.3747219999999999E-2</v>
      </c>
      <c r="Y138" s="46">
        <v>1.7771730000000001E-7</v>
      </c>
      <c r="Z138" s="46">
        <v>8.0465789999999994E-6</v>
      </c>
      <c r="AA138" s="46">
        <v>0</v>
      </c>
      <c r="AB138" s="46">
        <v>2.6786550000000001E-6</v>
      </c>
      <c r="AC138" s="45"/>
      <c r="AD138" s="47">
        <f t="shared" si="31"/>
        <v>0.54785751249804715</v>
      </c>
      <c r="AE138" s="47">
        <f t="shared" si="24"/>
        <v>2.2795836685674118</v>
      </c>
      <c r="AF138" s="47">
        <f t="shared" si="25"/>
        <v>2.1501924113419779</v>
      </c>
      <c r="AG138" s="47">
        <f t="shared" si="26"/>
        <v>253.69322957350414</v>
      </c>
      <c r="AH138" s="47">
        <f t="shared" si="27"/>
        <v>3.2796213189345415E-3</v>
      </c>
      <c r="AI138" s="47">
        <f t="shared" si="28"/>
        <v>0.14849275806514606</v>
      </c>
      <c r="AJ138" s="47">
        <f t="shared" si="29"/>
        <v>0</v>
      </c>
      <c r="AK138" s="47">
        <f t="shared" si="30"/>
        <v>4.9432295246836434E-2</v>
      </c>
    </row>
    <row r="139" spans="1:37">
      <c r="A139" s="37">
        <v>2015</v>
      </c>
      <c r="B139" s="37" t="s">
        <v>26</v>
      </c>
      <c r="C139" s="37" t="s">
        <v>27</v>
      </c>
      <c r="D139" s="37">
        <v>2270002081</v>
      </c>
      <c r="E139" s="44" t="s">
        <v>60</v>
      </c>
      <c r="F139" s="44" t="s">
        <v>29</v>
      </c>
      <c r="G139" s="44">
        <v>120</v>
      </c>
      <c r="H139" s="45" t="s">
        <v>73</v>
      </c>
      <c r="I139" s="45" t="s">
        <v>72</v>
      </c>
      <c r="J139" s="45" t="s">
        <v>30</v>
      </c>
      <c r="K139" s="45" t="s">
        <v>31</v>
      </c>
      <c r="L139" s="45" t="s">
        <v>32</v>
      </c>
      <c r="M139" s="45" t="s">
        <v>33</v>
      </c>
      <c r="N139" s="45" t="s">
        <v>34</v>
      </c>
      <c r="O139" s="45" t="s">
        <v>35</v>
      </c>
      <c r="P139" s="45" t="s">
        <v>35</v>
      </c>
      <c r="Q139" s="45" t="s">
        <v>35</v>
      </c>
      <c r="R139" s="46">
        <v>0.84664030000000001</v>
      </c>
      <c r="S139" s="46">
        <v>1.623413</v>
      </c>
      <c r="T139" s="46">
        <v>5.9902090000000001</v>
      </c>
      <c r="U139" s="46">
        <v>6.7842089999999998E-5</v>
      </c>
      <c r="V139" s="46">
        <v>4.2237509999999999E-4</v>
      </c>
      <c r="W139" s="46">
        <v>4.8986609999999997E-4</v>
      </c>
      <c r="X139" s="46">
        <v>6.5574610000000005E-2</v>
      </c>
      <c r="Y139" s="46">
        <v>7.6922380000000002E-7</v>
      </c>
      <c r="Z139" s="46">
        <v>3.6217809999999998E-5</v>
      </c>
      <c r="AA139" s="46">
        <v>0</v>
      </c>
      <c r="AB139" s="46">
        <v>6.1212839999999997E-6</v>
      </c>
      <c r="AC139" s="45"/>
      <c r="AD139" s="47">
        <f t="shared" si="31"/>
        <v>0.31593082006858386</v>
      </c>
      <c r="AE139" s="47">
        <f t="shared" si="24"/>
        <v>1.9669398705073817</v>
      </c>
      <c r="AF139" s="47">
        <f t="shared" si="25"/>
        <v>2.2812357151260954</v>
      </c>
      <c r="AG139" s="47">
        <f t="shared" si="26"/>
        <v>305.37149302118439</v>
      </c>
      <c r="AH139" s="47">
        <f t="shared" si="27"/>
        <v>3.58216419851264E-3</v>
      </c>
      <c r="AI139" s="47">
        <f t="shared" si="28"/>
        <v>0.16866111309937767</v>
      </c>
      <c r="AJ139" s="47">
        <f t="shared" si="29"/>
        <v>0</v>
      </c>
      <c r="AK139" s="47">
        <f t="shared" si="30"/>
        <v>2.8505935975626659E-2</v>
      </c>
    </row>
    <row r="140" spans="1:37">
      <c r="A140" s="37">
        <v>2015</v>
      </c>
      <c r="B140" s="37" t="s">
        <v>26</v>
      </c>
      <c r="C140" s="37" t="s">
        <v>27</v>
      </c>
      <c r="D140" s="37">
        <v>2270002081</v>
      </c>
      <c r="E140" s="44" t="s">
        <v>60</v>
      </c>
      <c r="F140" s="44" t="s">
        <v>29</v>
      </c>
      <c r="G140" s="44">
        <v>175</v>
      </c>
      <c r="H140" s="45" t="s">
        <v>71</v>
      </c>
      <c r="I140" s="45" t="s">
        <v>70</v>
      </c>
      <c r="J140" s="45" t="s">
        <v>30</v>
      </c>
      <c r="K140" s="45" t="s">
        <v>31</v>
      </c>
      <c r="L140" s="45" t="s">
        <v>32</v>
      </c>
      <c r="M140" s="45" t="s">
        <v>33</v>
      </c>
      <c r="N140" s="45" t="s">
        <v>34</v>
      </c>
      <c r="O140" s="45" t="s">
        <v>35</v>
      </c>
      <c r="P140" s="45" t="s">
        <v>35</v>
      </c>
      <c r="Q140" s="45" t="s">
        <v>35</v>
      </c>
      <c r="R140" s="46">
        <v>1.1686019999999999</v>
      </c>
      <c r="S140" s="46">
        <v>2.240767</v>
      </c>
      <c r="T140" s="46">
        <v>10.863440000000001</v>
      </c>
      <c r="U140" s="46">
        <v>9.0038589999999995E-5</v>
      </c>
      <c r="V140" s="46">
        <v>6.5672560000000003E-4</v>
      </c>
      <c r="W140" s="46">
        <v>7.4781309999999998E-4</v>
      </c>
      <c r="X140" s="46">
        <v>0.1192314</v>
      </c>
      <c r="Y140" s="46">
        <v>1.3415579999999999E-6</v>
      </c>
      <c r="Z140" s="46">
        <v>3.7489340000000003E-5</v>
      </c>
      <c r="AA140" s="46">
        <v>0</v>
      </c>
      <c r="AB140" s="46">
        <v>8.124037E-6</v>
      </c>
      <c r="AC140" s="45"/>
      <c r="AD140" s="47">
        <f t="shared" si="31"/>
        <v>0.20830369715369779</v>
      </c>
      <c r="AE140" s="47">
        <f t="shared" si="24"/>
        <v>1.5193304392647697</v>
      </c>
      <c r="AF140" s="47">
        <f t="shared" si="25"/>
        <v>1.7300607829372712</v>
      </c>
      <c r="AG140" s="47">
        <f t="shared" si="26"/>
        <v>275.84107477484275</v>
      </c>
      <c r="AH140" s="47">
        <f t="shared" si="27"/>
        <v>3.103685779021201E-3</v>
      </c>
      <c r="AI140" s="47">
        <f t="shared" si="28"/>
        <v>8.6731346257776926E-2</v>
      </c>
      <c r="AJ140" s="47">
        <f t="shared" si="29"/>
        <v>0</v>
      </c>
      <c r="AK140" s="47">
        <f t="shared" si="30"/>
        <v>1.8794907193831402E-2</v>
      </c>
    </row>
    <row r="141" spans="1:37">
      <c r="A141" s="37">
        <v>2015</v>
      </c>
      <c r="B141" s="37" t="s">
        <v>26</v>
      </c>
      <c r="C141" s="37" t="s">
        <v>27</v>
      </c>
      <c r="D141" s="37">
        <v>2270002081</v>
      </c>
      <c r="E141" s="44" t="s">
        <v>60</v>
      </c>
      <c r="F141" s="44" t="s">
        <v>29</v>
      </c>
      <c r="G141" s="44">
        <v>500</v>
      </c>
      <c r="H141" s="45" t="s">
        <v>69</v>
      </c>
      <c r="I141" s="45" t="s">
        <v>68</v>
      </c>
      <c r="J141" s="45" t="s">
        <v>30</v>
      </c>
      <c r="K141" s="45" t="s">
        <v>31</v>
      </c>
      <c r="L141" s="45" t="s">
        <v>36</v>
      </c>
      <c r="M141" s="45" t="s">
        <v>33</v>
      </c>
      <c r="N141" s="45" t="s">
        <v>34</v>
      </c>
      <c r="O141" s="45" t="s">
        <v>35</v>
      </c>
      <c r="P141" s="45" t="s">
        <v>35</v>
      </c>
      <c r="Q141" s="45" t="s">
        <v>35</v>
      </c>
      <c r="R141" s="46">
        <v>2.7128260000000002</v>
      </c>
      <c r="S141" s="46">
        <v>5.2017790000000002</v>
      </c>
      <c r="T141" s="46">
        <v>59.801699999999997</v>
      </c>
      <c r="U141" s="46">
        <v>3.412418E-4</v>
      </c>
      <c r="V141" s="46">
        <v>1.28919E-3</v>
      </c>
      <c r="W141" s="46">
        <v>3.0989070000000001E-3</v>
      </c>
      <c r="X141" s="46">
        <v>0.66065280000000004</v>
      </c>
      <c r="Y141" s="46">
        <v>6.4845210000000003E-6</v>
      </c>
      <c r="Z141" s="46">
        <v>1.0261210000000001E-4</v>
      </c>
      <c r="AA141" s="46">
        <v>0</v>
      </c>
      <c r="AB141" s="46">
        <v>3.0789700000000001E-5</v>
      </c>
      <c r="AC141" s="45"/>
      <c r="AD141" s="47">
        <f t="shared" si="31"/>
        <v>0.11902641806197459</v>
      </c>
      <c r="AE141" s="47">
        <f t="shared" si="24"/>
        <v>0.44967430104200889</v>
      </c>
      <c r="AF141" s="47">
        <f t="shared" si="25"/>
        <v>1.0809103694716751</v>
      </c>
      <c r="AG141" s="47">
        <f t="shared" si="26"/>
        <v>230.43817131023829</v>
      </c>
      <c r="AH141" s="47">
        <f t="shared" si="27"/>
        <v>2.2618252144891203E-3</v>
      </c>
      <c r="AI141" s="47">
        <f t="shared" si="28"/>
        <v>3.5791484843935129E-2</v>
      </c>
      <c r="AJ141" s="47">
        <f t="shared" si="29"/>
        <v>0</v>
      </c>
      <c r="AK141" s="47">
        <f t="shared" si="30"/>
        <v>1.0739562691917516E-2</v>
      </c>
    </row>
  </sheetData>
  <mergeCells count="2">
    <mergeCell ref="E2:AK2"/>
    <mergeCell ref="AD3:A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K141"/>
  <sheetViews>
    <sheetView topLeftCell="E2" workbookViewId="0">
      <selection activeCell="G146" sqref="G146"/>
    </sheetView>
  </sheetViews>
  <sheetFormatPr defaultColWidth="9.35546875" defaultRowHeight="11.35"/>
  <cols>
    <col min="1" max="1" width="5.640625" style="19" hidden="1" customWidth="1"/>
    <col min="2" max="2" width="10.35546875" style="19" hidden="1" customWidth="1"/>
    <col min="3" max="3" width="11" style="19" hidden="1" customWidth="1"/>
    <col min="4" max="4" width="11.140625" style="19" hidden="1" customWidth="1"/>
    <col min="5" max="5" width="27" style="19" customWidth="1"/>
    <col min="6" max="6" width="7.640625" style="19" hidden="1" customWidth="1"/>
    <col min="7" max="7" width="9.640625" style="19" bestFit="1" customWidth="1"/>
    <col min="8" max="8" width="15.85546875" style="20" hidden="1" customWidth="1"/>
    <col min="9" max="9" width="43.640625" style="20" hidden="1" customWidth="1"/>
    <col min="10" max="10" width="34.640625" style="20" hidden="1" customWidth="1"/>
    <col min="11" max="11" width="6.640625" style="20" hidden="1" customWidth="1"/>
    <col min="12" max="12" width="6.5" style="20" hidden="1" customWidth="1"/>
    <col min="13" max="13" width="8.5" style="20" hidden="1" customWidth="1"/>
    <col min="14" max="14" width="7.140625" style="20" hidden="1" customWidth="1"/>
    <col min="15" max="15" width="9.640625" style="20" hidden="1" customWidth="1"/>
    <col min="16" max="16" width="11.85546875" style="20" hidden="1" customWidth="1"/>
    <col min="17" max="17" width="10.85546875" style="20" hidden="1" customWidth="1"/>
    <col min="18" max="18" width="13.640625" style="20" hidden="1" customWidth="1"/>
    <col min="19" max="19" width="10" style="20" hidden="1" customWidth="1"/>
    <col min="20" max="20" width="15.85546875" style="20" hidden="1" customWidth="1"/>
    <col min="21" max="21" width="15" style="20" hidden="1" customWidth="1"/>
    <col min="22" max="22" width="13.5" style="20" hidden="1" customWidth="1"/>
    <col min="23" max="23" width="14.85546875" style="20" hidden="1" customWidth="1"/>
    <col min="24" max="25" width="14.5" style="20" hidden="1" customWidth="1"/>
    <col min="26" max="26" width="13.85546875" style="20" hidden="1" customWidth="1"/>
    <col min="27" max="27" width="14.85546875" style="20" hidden="1" customWidth="1"/>
    <col min="28" max="28" width="14.5" style="20" hidden="1" customWidth="1"/>
    <col min="29" max="29" width="2.85546875" style="20" hidden="1" customWidth="1"/>
    <col min="30" max="30" width="13.35546875" style="20" bestFit="1" customWidth="1"/>
    <col min="31" max="31" width="12.5" style="20" bestFit="1" customWidth="1"/>
    <col min="32" max="32" width="11" style="20" bestFit="1" customWidth="1"/>
    <col min="33" max="33" width="12.35546875" style="20" hidden="1" customWidth="1"/>
    <col min="34" max="35" width="12" style="20" bestFit="1" customWidth="1"/>
    <col min="36" max="36" width="11.35546875" style="20" hidden="1" customWidth="1"/>
    <col min="37" max="37" width="12.35546875" style="20" hidden="1" customWidth="1"/>
    <col min="38" max="16384" width="9.35546875" style="19"/>
  </cols>
  <sheetData>
    <row r="1" spans="1:37" hidden="1">
      <c r="I1" s="20">
        <v>1</v>
      </c>
      <c r="J1" s="20">
        <v>2</v>
      </c>
      <c r="K1" s="20">
        <v>3</v>
      </c>
      <c r="L1" s="20">
        <v>4</v>
      </c>
      <c r="M1" s="20">
        <v>5</v>
      </c>
      <c r="N1" s="20">
        <v>6</v>
      </c>
      <c r="O1" s="20">
        <v>7</v>
      </c>
      <c r="P1" s="20">
        <v>8</v>
      </c>
      <c r="Q1" s="20">
        <v>9</v>
      </c>
      <c r="R1" s="20">
        <v>10</v>
      </c>
      <c r="S1" s="20">
        <v>11</v>
      </c>
      <c r="T1" s="20">
        <v>12</v>
      </c>
      <c r="U1" s="20">
        <v>13</v>
      </c>
      <c r="V1" s="20">
        <v>14</v>
      </c>
      <c r="W1" s="20">
        <v>15</v>
      </c>
      <c r="X1" s="20">
        <v>16</v>
      </c>
      <c r="Y1" s="20">
        <v>17</v>
      </c>
      <c r="Z1" s="20">
        <v>18</v>
      </c>
      <c r="AA1" s="20">
        <v>19</v>
      </c>
      <c r="AB1" s="20">
        <v>20</v>
      </c>
      <c r="AC1" s="20">
        <v>21</v>
      </c>
      <c r="AD1" s="20">
        <v>22</v>
      </c>
      <c r="AE1" s="20">
        <v>23</v>
      </c>
      <c r="AF1" s="20">
        <v>24</v>
      </c>
      <c r="AG1" s="20">
        <v>25</v>
      </c>
      <c r="AH1" s="20">
        <v>26</v>
      </c>
      <c r="AI1" s="20">
        <v>27</v>
      </c>
      <c r="AJ1" s="20">
        <v>28</v>
      </c>
      <c r="AK1" s="20">
        <v>29</v>
      </c>
    </row>
    <row r="2" spans="1:37" ht="13.7">
      <c r="E2" s="51" t="s">
        <v>224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3"/>
    </row>
    <row r="3" spans="1:37" s="21" customFormat="1" ht="11.7"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 t="s">
        <v>63</v>
      </c>
      <c r="S3" s="24" t="s">
        <v>64</v>
      </c>
      <c r="T3" s="24" t="s">
        <v>65</v>
      </c>
      <c r="U3" s="24" t="s">
        <v>66</v>
      </c>
      <c r="V3" s="24" t="s">
        <v>66</v>
      </c>
      <c r="W3" s="24" t="s">
        <v>66</v>
      </c>
      <c r="X3" s="24" t="s">
        <v>66</v>
      </c>
      <c r="Y3" s="24" t="s">
        <v>66</v>
      </c>
      <c r="Z3" s="24" t="s">
        <v>66</v>
      </c>
      <c r="AA3" s="24" t="s">
        <v>66</v>
      </c>
      <c r="AB3" s="24" t="s">
        <v>66</v>
      </c>
      <c r="AC3" s="48"/>
      <c r="AD3" s="54" t="s">
        <v>67</v>
      </c>
      <c r="AE3" s="55"/>
      <c r="AF3" s="55"/>
      <c r="AG3" s="55"/>
      <c r="AH3" s="55"/>
      <c r="AI3" s="56"/>
      <c r="AJ3" s="23"/>
      <c r="AK3" s="23"/>
    </row>
    <row r="4" spans="1:37" ht="11.7">
      <c r="A4" s="19" t="s">
        <v>0</v>
      </c>
      <c r="B4" s="19" t="s">
        <v>1</v>
      </c>
      <c r="C4" s="19" t="s">
        <v>2</v>
      </c>
      <c r="D4" s="19" t="s">
        <v>3</v>
      </c>
      <c r="E4" s="26" t="s">
        <v>4</v>
      </c>
      <c r="F4" s="26" t="s">
        <v>5</v>
      </c>
      <c r="G4" s="26" t="s">
        <v>6</v>
      </c>
      <c r="H4" s="27" t="s">
        <v>61</v>
      </c>
      <c r="I4" s="27" t="s">
        <v>62</v>
      </c>
      <c r="J4" s="27" t="s">
        <v>7</v>
      </c>
      <c r="K4" s="27" t="s">
        <v>8</v>
      </c>
      <c r="L4" s="27" t="s">
        <v>9</v>
      </c>
      <c r="M4" s="27" t="s">
        <v>10</v>
      </c>
      <c r="N4" s="27" t="s">
        <v>11</v>
      </c>
      <c r="O4" s="27" t="s">
        <v>12</v>
      </c>
      <c r="P4" s="27" t="s">
        <v>13</v>
      </c>
      <c r="Q4" s="27" t="s">
        <v>14</v>
      </c>
      <c r="R4" s="27" t="s">
        <v>15</v>
      </c>
      <c r="S4" s="27" t="s">
        <v>16</v>
      </c>
      <c r="T4" s="27" t="s">
        <v>17</v>
      </c>
      <c r="U4" s="27" t="s">
        <v>18</v>
      </c>
      <c r="V4" s="27" t="s">
        <v>19</v>
      </c>
      <c r="W4" s="27" t="s">
        <v>20</v>
      </c>
      <c r="X4" s="27" t="s">
        <v>21</v>
      </c>
      <c r="Y4" s="27" t="s">
        <v>22</v>
      </c>
      <c r="Z4" s="27" t="s">
        <v>23</v>
      </c>
      <c r="AA4" s="27" t="s">
        <v>24</v>
      </c>
      <c r="AB4" s="27" t="s">
        <v>25</v>
      </c>
      <c r="AC4" s="27"/>
      <c r="AD4" s="26" t="s">
        <v>227</v>
      </c>
      <c r="AE4" s="26" t="s">
        <v>228</v>
      </c>
      <c r="AF4" s="26" t="s">
        <v>232</v>
      </c>
      <c r="AG4" s="26" t="s">
        <v>229</v>
      </c>
      <c r="AH4" s="26" t="s">
        <v>230</v>
      </c>
      <c r="AI4" s="26" t="s">
        <v>231</v>
      </c>
      <c r="AJ4" s="26" t="s">
        <v>233</v>
      </c>
      <c r="AK4" s="26" t="s">
        <v>234</v>
      </c>
    </row>
    <row r="5" spans="1:37" hidden="1">
      <c r="A5" s="19">
        <v>2016</v>
      </c>
      <c r="B5" s="19" t="s">
        <v>26</v>
      </c>
      <c r="C5" s="19" t="s">
        <v>27</v>
      </c>
      <c r="D5" s="19">
        <v>2270002003</v>
      </c>
      <c r="E5" s="28" t="s">
        <v>28</v>
      </c>
      <c r="F5" s="28" t="s">
        <v>29</v>
      </c>
      <c r="G5" s="49">
        <v>120</v>
      </c>
      <c r="H5" s="29" t="s">
        <v>73</v>
      </c>
      <c r="I5" s="29" t="s">
        <v>219</v>
      </c>
      <c r="J5" s="29" t="s">
        <v>30</v>
      </c>
      <c r="K5" s="29" t="s">
        <v>31</v>
      </c>
      <c r="L5" s="29" t="s">
        <v>32</v>
      </c>
      <c r="M5" s="29" t="s">
        <v>33</v>
      </c>
      <c r="N5" s="29" t="s">
        <v>34</v>
      </c>
      <c r="O5" s="29" t="s">
        <v>35</v>
      </c>
      <c r="P5" s="29" t="s">
        <v>35</v>
      </c>
      <c r="Q5" s="29" t="s">
        <v>35</v>
      </c>
      <c r="R5" s="30">
        <v>6.2208230000000002</v>
      </c>
      <c r="S5" s="30">
        <v>14.185040000000001</v>
      </c>
      <c r="T5" s="30">
        <v>44.961950000000002</v>
      </c>
      <c r="U5" s="30">
        <v>8.3125850000000004E-4</v>
      </c>
      <c r="V5" s="30">
        <v>3.4973669999999999E-3</v>
      </c>
      <c r="W5" s="30">
        <v>4.9995370000000001E-3</v>
      </c>
      <c r="X5" s="30">
        <v>0.4903362</v>
      </c>
      <c r="Y5" s="30">
        <v>5.7518959999999998E-6</v>
      </c>
      <c r="Z5" s="30">
        <v>4.2329679999999998E-4</v>
      </c>
      <c r="AA5" s="30">
        <v>0</v>
      </c>
      <c r="AB5" s="30">
        <v>7.5003119999999995E-5</v>
      </c>
      <c r="AC5" s="29"/>
      <c r="AD5" s="31">
        <f t="shared" ref="AD5:AD6" si="0">U5/$S5*2000*453.6/$G5</f>
        <v>0.44302407747880868</v>
      </c>
      <c r="AE5" s="31">
        <f t="shared" ref="AE5:AE6" si="1">V5/$S5*2000*453.6/$G5</f>
        <v>1.8639421897999584</v>
      </c>
      <c r="AF5" s="31">
        <f t="shared" ref="AF5:AF6" si="2">W5/$S5*2000*453.6/$G5</f>
        <v>2.6645324736482943</v>
      </c>
      <c r="AG5" s="31">
        <f t="shared" ref="AG5:AG6" si="3">X5/$S5*2000*453.6/$G5</f>
        <v>261.32754451168273</v>
      </c>
      <c r="AH5" s="31">
        <f t="shared" ref="AH5:AH6" si="4">Y5/$S5*2000*453.6/$G5</f>
        <v>3.0655066013208277E-3</v>
      </c>
      <c r="AI5" s="31">
        <f t="shared" ref="AI5:AI6" si="5">Z5/$S5*2000*453.6/$G5</f>
        <v>0.22559850433978332</v>
      </c>
      <c r="AJ5" s="31">
        <f t="shared" ref="AJ5:AJ6" si="6">AA5/$S5*2000*453.6/$G5</f>
        <v>0</v>
      </c>
      <c r="AK5" s="31">
        <f t="shared" ref="AK5:AK6" si="7">AB5/$S5*2000*453.6/$G5</f>
        <v>3.9973351305318837E-2</v>
      </c>
    </row>
    <row r="6" spans="1:37" hidden="1">
      <c r="A6" s="19">
        <v>2016</v>
      </c>
      <c r="B6" s="19" t="s">
        <v>26</v>
      </c>
      <c r="C6" s="19" t="s">
        <v>27</v>
      </c>
      <c r="D6" s="19">
        <v>2270002003</v>
      </c>
      <c r="E6" s="28" t="s">
        <v>28</v>
      </c>
      <c r="F6" s="28" t="s">
        <v>29</v>
      </c>
      <c r="G6" s="49">
        <v>120</v>
      </c>
      <c r="H6" s="29" t="s">
        <v>73</v>
      </c>
      <c r="I6" s="29" t="s">
        <v>219</v>
      </c>
      <c r="J6" s="29" t="s">
        <v>30</v>
      </c>
      <c r="K6" s="29" t="s">
        <v>31</v>
      </c>
      <c r="L6" s="29" t="s">
        <v>32</v>
      </c>
      <c r="M6" s="29" t="s">
        <v>33</v>
      </c>
      <c r="N6" s="29" t="s">
        <v>34</v>
      </c>
      <c r="O6" s="29" t="s">
        <v>35</v>
      </c>
      <c r="P6" s="29" t="s">
        <v>35</v>
      </c>
      <c r="Q6" s="29" t="s">
        <v>35</v>
      </c>
      <c r="R6" s="30">
        <v>6.2208230000000002</v>
      </c>
      <c r="S6" s="30">
        <v>14.185040000000001</v>
      </c>
      <c r="T6" s="30">
        <v>44.961950000000002</v>
      </c>
      <c r="U6" s="30">
        <v>8.3125850000000004E-4</v>
      </c>
      <c r="V6" s="30">
        <v>3.4973669999999999E-3</v>
      </c>
      <c r="W6" s="30">
        <v>4.9995370000000001E-3</v>
      </c>
      <c r="X6" s="30">
        <v>0.4903362</v>
      </c>
      <c r="Y6" s="30">
        <v>5.7518959999999998E-6</v>
      </c>
      <c r="Z6" s="30">
        <v>4.2329679999999998E-4</v>
      </c>
      <c r="AA6" s="30">
        <v>0</v>
      </c>
      <c r="AB6" s="30">
        <v>7.5003119999999995E-5</v>
      </c>
      <c r="AC6" s="29"/>
      <c r="AD6" s="31">
        <f t="shared" si="0"/>
        <v>0.44302407747880868</v>
      </c>
      <c r="AE6" s="31">
        <f t="shared" si="1"/>
        <v>1.8639421897999584</v>
      </c>
      <c r="AF6" s="31">
        <f t="shared" si="2"/>
        <v>2.6645324736482943</v>
      </c>
      <c r="AG6" s="31">
        <f t="shared" si="3"/>
        <v>261.32754451168273</v>
      </c>
      <c r="AH6" s="31">
        <f t="shared" si="4"/>
        <v>3.0655066013208277E-3</v>
      </c>
      <c r="AI6" s="31">
        <f t="shared" si="5"/>
        <v>0.22559850433978332</v>
      </c>
      <c r="AJ6" s="31">
        <f t="shared" si="6"/>
        <v>0</v>
      </c>
      <c r="AK6" s="31">
        <f t="shared" si="7"/>
        <v>3.9973351305318837E-2</v>
      </c>
    </row>
    <row r="7" spans="1:37" s="20" customFormat="1">
      <c r="A7" s="20">
        <v>2016</v>
      </c>
      <c r="B7" s="20" t="s">
        <v>26</v>
      </c>
      <c r="C7" s="20" t="s">
        <v>27</v>
      </c>
      <c r="D7" s="20">
        <v>2270002003</v>
      </c>
      <c r="E7" s="49" t="s">
        <v>28</v>
      </c>
      <c r="F7" s="49" t="s">
        <v>29</v>
      </c>
      <c r="G7" s="49">
        <v>120</v>
      </c>
      <c r="H7" s="29" t="s">
        <v>73</v>
      </c>
      <c r="I7" s="29" t="s">
        <v>219</v>
      </c>
      <c r="J7" s="29" t="s">
        <v>30</v>
      </c>
      <c r="K7" s="29" t="s">
        <v>31</v>
      </c>
      <c r="L7" s="29" t="s">
        <v>32</v>
      </c>
      <c r="M7" s="29" t="s">
        <v>33</v>
      </c>
      <c r="N7" s="29" t="s">
        <v>34</v>
      </c>
      <c r="O7" s="29" t="s">
        <v>35</v>
      </c>
      <c r="P7" s="29" t="s">
        <v>35</v>
      </c>
      <c r="Q7" s="29" t="s">
        <v>35</v>
      </c>
      <c r="R7" s="30">
        <v>6.2208230000000002</v>
      </c>
      <c r="S7" s="30">
        <v>14.185040000000001</v>
      </c>
      <c r="T7" s="30">
        <v>44.961950000000002</v>
      </c>
      <c r="U7" s="30">
        <v>8.3125850000000004E-4</v>
      </c>
      <c r="V7" s="30">
        <v>3.4973669999999999E-3</v>
      </c>
      <c r="W7" s="30">
        <v>4.9995370000000001E-3</v>
      </c>
      <c r="X7" s="30">
        <v>0.4903362</v>
      </c>
      <c r="Y7" s="30">
        <v>5.7518959999999998E-6</v>
      </c>
      <c r="Z7" s="30">
        <v>4.2329679999999998E-4</v>
      </c>
      <c r="AA7" s="30">
        <v>0</v>
      </c>
      <c r="AB7" s="30">
        <v>7.5003119999999995E-5</v>
      </c>
      <c r="AC7" s="29"/>
      <c r="AD7" s="31">
        <f>U7/$S7*2000*453.6/$G7</f>
        <v>0.44302407747880868</v>
      </c>
      <c r="AE7" s="31">
        <f t="shared" ref="AE7:AE70" si="8">V7/$S7*2000*453.6/$G7</f>
        <v>1.8639421897999584</v>
      </c>
      <c r="AF7" s="31">
        <f t="shared" ref="AF7:AF70" si="9">W7/$S7*2000*453.6/$G7</f>
        <v>2.6645324736482943</v>
      </c>
      <c r="AG7" s="31">
        <f t="shared" ref="AG7:AG70" si="10">X7/$S7*2000*453.6/$G7</f>
        <v>261.32754451168273</v>
      </c>
      <c r="AH7" s="31">
        <f t="shared" ref="AH7:AH70" si="11">Y7/$S7*2000*453.6/$G7</f>
        <v>3.0655066013208277E-3</v>
      </c>
      <c r="AI7" s="31">
        <f t="shared" ref="AI7:AI70" si="12">Z7/$S7*2000*453.6/$G7</f>
        <v>0.22559850433978332</v>
      </c>
      <c r="AJ7" s="31">
        <f t="shared" ref="AJ7:AJ70" si="13">AA7/$S7*2000*453.6/$G7</f>
        <v>0</v>
      </c>
      <c r="AK7" s="31">
        <f t="shared" ref="AK7:AK70" si="14">AB7/$S7*2000*453.6/$G7</f>
        <v>3.9973351305318837E-2</v>
      </c>
    </row>
    <row r="8" spans="1:37" s="20" customFormat="1" hidden="1">
      <c r="A8" s="20">
        <v>2016</v>
      </c>
      <c r="B8" s="20" t="s">
        <v>26</v>
      </c>
      <c r="C8" s="20" t="s">
        <v>27</v>
      </c>
      <c r="D8" s="20">
        <v>2270002003</v>
      </c>
      <c r="E8" s="49" t="s">
        <v>28</v>
      </c>
      <c r="F8" s="49" t="s">
        <v>29</v>
      </c>
      <c r="G8" s="49">
        <v>175</v>
      </c>
      <c r="H8" s="29" t="s">
        <v>71</v>
      </c>
      <c r="I8" s="29" t="s">
        <v>218</v>
      </c>
      <c r="J8" s="29" t="s">
        <v>30</v>
      </c>
      <c r="K8" s="29" t="s">
        <v>31</v>
      </c>
      <c r="L8" s="29" t="s">
        <v>32</v>
      </c>
      <c r="M8" s="29" t="s">
        <v>33</v>
      </c>
      <c r="N8" s="29" t="s">
        <v>34</v>
      </c>
      <c r="O8" s="29" t="s">
        <v>35</v>
      </c>
      <c r="P8" s="29" t="s">
        <v>35</v>
      </c>
      <c r="Q8" s="29" t="s">
        <v>35</v>
      </c>
      <c r="R8" s="30">
        <v>3.8668339999999999</v>
      </c>
      <c r="S8" s="30">
        <v>8.8173549999999992</v>
      </c>
      <c r="T8" s="30">
        <v>51.616430000000001</v>
      </c>
      <c r="U8" s="30">
        <v>6.7662519999999999E-4</v>
      </c>
      <c r="V8" s="30">
        <v>3.3829889999999999E-3</v>
      </c>
      <c r="W8" s="30">
        <v>4.9945349999999996E-3</v>
      </c>
      <c r="X8" s="30">
        <v>0.56506149999999999</v>
      </c>
      <c r="Y8" s="30">
        <v>6.3579130000000003E-6</v>
      </c>
      <c r="Z8" s="30">
        <v>2.785466E-4</v>
      </c>
      <c r="AA8" s="30">
        <v>0</v>
      </c>
      <c r="AB8" s="30">
        <v>6.1050799999999995E-5</v>
      </c>
      <c r="AC8" s="29"/>
      <c r="AD8" s="31">
        <f t="shared" ref="AD8:AD71" si="15">U8/$S8*2000*453.6/$G8</f>
        <v>0.39780921112964152</v>
      </c>
      <c r="AE8" s="31">
        <f t="shared" si="8"/>
        <v>1.9889655090443792</v>
      </c>
      <c r="AF8" s="31">
        <f t="shared" si="9"/>
        <v>2.9364440288499218</v>
      </c>
      <c r="AG8" s="31">
        <f t="shared" si="10"/>
        <v>332.21740714760841</v>
      </c>
      <c r="AH8" s="31">
        <f t="shared" si="11"/>
        <v>3.7380167853057985E-3</v>
      </c>
      <c r="AI8" s="31">
        <f t="shared" si="12"/>
        <v>0.16376629662750339</v>
      </c>
      <c r="AJ8" s="31">
        <f t="shared" si="13"/>
        <v>0</v>
      </c>
      <c r="AK8" s="31">
        <f t="shared" si="14"/>
        <v>3.5893683219060599E-2</v>
      </c>
    </row>
    <row r="9" spans="1:37" s="20" customFormat="1" hidden="1">
      <c r="A9" s="20">
        <v>2016</v>
      </c>
      <c r="B9" s="20" t="s">
        <v>26</v>
      </c>
      <c r="C9" s="20" t="s">
        <v>27</v>
      </c>
      <c r="D9" s="20">
        <v>2270002003</v>
      </c>
      <c r="E9" s="49" t="s">
        <v>28</v>
      </c>
      <c r="F9" s="49" t="s">
        <v>29</v>
      </c>
      <c r="G9" s="49">
        <v>250</v>
      </c>
      <c r="H9" s="29" t="s">
        <v>87</v>
      </c>
      <c r="I9" s="29" t="s">
        <v>217</v>
      </c>
      <c r="J9" s="29" t="s">
        <v>30</v>
      </c>
      <c r="K9" s="29" t="s">
        <v>31</v>
      </c>
      <c r="L9" s="29" t="s">
        <v>36</v>
      </c>
      <c r="M9" s="29" t="s">
        <v>33</v>
      </c>
      <c r="N9" s="29" t="s">
        <v>34</v>
      </c>
      <c r="O9" s="29" t="s">
        <v>35</v>
      </c>
      <c r="P9" s="29" t="s">
        <v>35</v>
      </c>
      <c r="Q9" s="29" t="s">
        <v>35</v>
      </c>
      <c r="R9" s="30">
        <v>0.4659565</v>
      </c>
      <c r="S9" s="30">
        <v>1.0624979999999999</v>
      </c>
      <c r="T9" s="30">
        <v>9.3654279999999996</v>
      </c>
      <c r="U9" s="30">
        <v>9.3398750000000001E-5</v>
      </c>
      <c r="V9" s="30">
        <v>2.8414990000000002E-4</v>
      </c>
      <c r="W9" s="30">
        <v>8.2653519999999995E-4</v>
      </c>
      <c r="X9" s="30">
        <v>0.1031672</v>
      </c>
      <c r="Y9" s="30">
        <v>1.160808E-6</v>
      </c>
      <c r="Z9" s="30">
        <v>3.1158490000000003E-5</v>
      </c>
      <c r="AA9" s="30">
        <v>0</v>
      </c>
      <c r="AB9" s="30">
        <v>8.4272199999999993E-6</v>
      </c>
      <c r="AC9" s="29"/>
      <c r="AD9" s="31">
        <f t="shared" si="15"/>
        <v>0.31898919715613588</v>
      </c>
      <c r="AE9" s="31">
        <f t="shared" si="8"/>
        <v>0.97047068052833996</v>
      </c>
      <c r="AF9" s="31">
        <f t="shared" si="9"/>
        <v>2.822905016065913</v>
      </c>
      <c r="AG9" s="31">
        <f t="shared" si="10"/>
        <v>352.35184947171666</v>
      </c>
      <c r="AH9" s="31">
        <f t="shared" si="11"/>
        <v>3.9645628230829625E-3</v>
      </c>
      <c r="AI9" s="31">
        <f t="shared" si="12"/>
        <v>0.10641707420813971</v>
      </c>
      <c r="AJ9" s="31">
        <f t="shared" si="13"/>
        <v>0</v>
      </c>
      <c r="AK9" s="31">
        <f t="shared" si="14"/>
        <v>2.8781885646843572E-2</v>
      </c>
    </row>
    <row r="10" spans="1:37" s="20" customFormat="1" hidden="1">
      <c r="A10" s="20">
        <v>2016</v>
      </c>
      <c r="B10" s="20" t="s">
        <v>26</v>
      </c>
      <c r="C10" s="20" t="s">
        <v>27</v>
      </c>
      <c r="D10" s="20">
        <v>2270002003</v>
      </c>
      <c r="E10" s="49" t="s">
        <v>28</v>
      </c>
      <c r="F10" s="49" t="s">
        <v>29</v>
      </c>
      <c r="G10" s="49">
        <v>500</v>
      </c>
      <c r="H10" s="29" t="s">
        <v>98</v>
      </c>
      <c r="I10" s="29" t="s">
        <v>216</v>
      </c>
      <c r="J10" s="29" t="s">
        <v>30</v>
      </c>
      <c r="K10" s="29" t="s">
        <v>31</v>
      </c>
      <c r="L10" s="29" t="s">
        <v>36</v>
      </c>
      <c r="M10" s="29" t="s">
        <v>33</v>
      </c>
      <c r="N10" s="29" t="s">
        <v>34</v>
      </c>
      <c r="O10" s="29" t="s">
        <v>35</v>
      </c>
      <c r="P10" s="29" t="s">
        <v>35</v>
      </c>
      <c r="Q10" s="29" t="s">
        <v>35</v>
      </c>
      <c r="R10" s="30">
        <v>0.47805940000000002</v>
      </c>
      <c r="S10" s="30">
        <v>1.090096</v>
      </c>
      <c r="T10" s="30">
        <v>11.53636</v>
      </c>
      <c r="U10" s="30">
        <v>1.0650939999999999E-4</v>
      </c>
      <c r="V10" s="30">
        <v>4.1437960000000003E-4</v>
      </c>
      <c r="W10" s="30">
        <v>9.1266139999999997E-4</v>
      </c>
      <c r="X10" s="30">
        <v>0.1270163</v>
      </c>
      <c r="Y10" s="30">
        <v>1.246706E-6</v>
      </c>
      <c r="Z10" s="30">
        <v>3.4858409999999999E-5</v>
      </c>
      <c r="AA10" s="30">
        <v>0</v>
      </c>
      <c r="AB10" s="30">
        <v>9.6101680000000007E-6</v>
      </c>
      <c r="AC10" s="29"/>
      <c r="AD10" s="31">
        <f t="shared" si="15"/>
        <v>0.17727856570430492</v>
      </c>
      <c r="AE10" s="31">
        <f t="shared" si="8"/>
        <v>0.68971021473338134</v>
      </c>
      <c r="AF10" s="31">
        <f t="shared" si="9"/>
        <v>1.5190706544744683</v>
      </c>
      <c r="AG10" s="31">
        <f t="shared" si="10"/>
        <v>211.41108188636599</v>
      </c>
      <c r="AH10" s="31">
        <f t="shared" si="11"/>
        <v>2.0750680365765953E-3</v>
      </c>
      <c r="AI10" s="31">
        <f t="shared" si="12"/>
        <v>5.8019751566834483E-2</v>
      </c>
      <c r="AJ10" s="31">
        <f t="shared" si="13"/>
        <v>0</v>
      </c>
      <c r="AK10" s="31">
        <f t="shared" si="14"/>
        <v>1.5995553436761536E-2</v>
      </c>
    </row>
    <row r="11" spans="1:37" s="20" customFormat="1">
      <c r="A11" s="20">
        <v>2016</v>
      </c>
      <c r="B11" s="20" t="s">
        <v>26</v>
      </c>
      <c r="C11" s="20" t="s">
        <v>27</v>
      </c>
      <c r="D11" s="20">
        <v>2270002009</v>
      </c>
      <c r="E11" s="49" t="s">
        <v>37</v>
      </c>
      <c r="F11" s="49" t="s">
        <v>29</v>
      </c>
      <c r="G11" s="49">
        <v>15</v>
      </c>
      <c r="H11" s="29" t="s">
        <v>79</v>
      </c>
      <c r="I11" s="29" t="s">
        <v>215</v>
      </c>
      <c r="J11" s="29" t="s">
        <v>30</v>
      </c>
      <c r="K11" s="29" t="s">
        <v>31</v>
      </c>
      <c r="L11" s="29" t="s">
        <v>32</v>
      </c>
      <c r="M11" s="29" t="s">
        <v>33</v>
      </c>
      <c r="N11" s="29" t="s">
        <v>34</v>
      </c>
      <c r="O11" s="29" t="s">
        <v>35</v>
      </c>
      <c r="P11" s="29" t="s">
        <v>35</v>
      </c>
      <c r="Q11" s="29" t="s">
        <v>35</v>
      </c>
      <c r="R11" s="30">
        <v>1.9485459999999999</v>
      </c>
      <c r="S11" s="30">
        <v>3.205864</v>
      </c>
      <c r="T11" s="30">
        <v>0.63109939999999998</v>
      </c>
      <c r="U11" s="30">
        <v>8.0418880000000005E-6</v>
      </c>
      <c r="V11" s="30">
        <v>4.2182969999999997E-5</v>
      </c>
      <c r="W11" s="30">
        <v>5.0361359999999999E-5</v>
      </c>
      <c r="X11" s="30">
        <v>6.9085250000000004E-3</v>
      </c>
      <c r="Y11" s="30">
        <v>1.075028E-7</v>
      </c>
      <c r="Z11" s="30">
        <v>1.965238E-6</v>
      </c>
      <c r="AA11" s="30">
        <v>0</v>
      </c>
      <c r="AB11" s="30">
        <v>7.2560670000000004E-7</v>
      </c>
      <c r="AC11" s="29"/>
      <c r="AD11" s="31">
        <f t="shared" si="15"/>
        <v>0.15171366790356672</v>
      </c>
      <c r="AE11" s="31">
        <f t="shared" si="8"/>
        <v>0.7957998298118697</v>
      </c>
      <c r="AF11" s="31">
        <f t="shared" si="9"/>
        <v>0.95008866651860457</v>
      </c>
      <c r="AG11" s="31">
        <f t="shared" si="10"/>
        <v>130.33228858117502</v>
      </c>
      <c r="AH11" s="31">
        <f t="shared" si="11"/>
        <v>2.0280864515774843E-3</v>
      </c>
      <c r="AI11" s="31">
        <f t="shared" si="12"/>
        <v>3.7075058155929257E-2</v>
      </c>
      <c r="AJ11" s="31">
        <f t="shared" si="13"/>
        <v>0</v>
      </c>
      <c r="AK11" s="31">
        <f t="shared" si="14"/>
        <v>1.3688881754185455E-2</v>
      </c>
    </row>
    <row r="12" spans="1:37" s="20" customFormat="1" hidden="1">
      <c r="A12" s="20">
        <v>2016</v>
      </c>
      <c r="B12" s="20" t="s">
        <v>26</v>
      </c>
      <c r="C12" s="20" t="s">
        <v>27</v>
      </c>
      <c r="D12" s="20">
        <v>2270002015</v>
      </c>
      <c r="E12" s="49" t="s">
        <v>38</v>
      </c>
      <c r="F12" s="49" t="s">
        <v>29</v>
      </c>
      <c r="G12" s="49">
        <v>15</v>
      </c>
      <c r="H12" s="29" t="s">
        <v>79</v>
      </c>
      <c r="I12" s="29" t="s">
        <v>214</v>
      </c>
      <c r="J12" s="29" t="s">
        <v>30</v>
      </c>
      <c r="K12" s="29" t="s">
        <v>31</v>
      </c>
      <c r="L12" s="29" t="s">
        <v>32</v>
      </c>
      <c r="M12" s="29" t="s">
        <v>33</v>
      </c>
      <c r="N12" s="29" t="s">
        <v>34</v>
      </c>
      <c r="O12" s="29" t="s">
        <v>35</v>
      </c>
      <c r="P12" s="29" t="s">
        <v>35</v>
      </c>
      <c r="Q12" s="29" t="s">
        <v>35</v>
      </c>
      <c r="R12" s="30">
        <v>3.6610870000000002</v>
      </c>
      <c r="S12" s="30">
        <v>6.9771510000000001</v>
      </c>
      <c r="T12" s="30">
        <v>2.0123470000000001</v>
      </c>
      <c r="U12" s="30">
        <v>2.5642660000000002E-5</v>
      </c>
      <c r="V12" s="30">
        <v>1.3450619999999999E-4</v>
      </c>
      <c r="W12" s="30">
        <v>1.605841E-4</v>
      </c>
      <c r="X12" s="30">
        <v>2.2028780000000001E-2</v>
      </c>
      <c r="Y12" s="30">
        <v>3.4278730000000001E-7</v>
      </c>
      <c r="Z12" s="30">
        <v>6.2748889999999997E-6</v>
      </c>
      <c r="AA12" s="30">
        <v>0</v>
      </c>
      <c r="AB12" s="30">
        <v>2.3136959999999999E-6</v>
      </c>
      <c r="AC12" s="29"/>
      <c r="AD12" s="31">
        <f t="shared" si="15"/>
        <v>0.22227812997024146</v>
      </c>
      <c r="AE12" s="31">
        <f t="shared" si="8"/>
        <v>1.1659393606358812</v>
      </c>
      <c r="AF12" s="31">
        <f t="shared" si="9"/>
        <v>1.3919902791268239</v>
      </c>
      <c r="AG12" s="31">
        <f t="shared" si="10"/>
        <v>190.95195365558234</v>
      </c>
      <c r="AH12" s="31">
        <f t="shared" si="11"/>
        <v>2.9713812849972718E-3</v>
      </c>
      <c r="AI12" s="31">
        <f t="shared" si="12"/>
        <v>5.439258613150267E-2</v>
      </c>
      <c r="AJ12" s="31">
        <f t="shared" si="13"/>
        <v>0</v>
      </c>
      <c r="AK12" s="31">
        <f t="shared" si="14"/>
        <v>2.0055798431193476E-2</v>
      </c>
    </row>
    <row r="13" spans="1:37" s="20" customFormat="1" hidden="1">
      <c r="A13" s="20">
        <v>2016</v>
      </c>
      <c r="B13" s="20" t="s">
        <v>26</v>
      </c>
      <c r="C13" s="20" t="s">
        <v>27</v>
      </c>
      <c r="D13" s="20">
        <v>2270002015</v>
      </c>
      <c r="E13" s="49" t="s">
        <v>38</v>
      </c>
      <c r="F13" s="49" t="s">
        <v>29</v>
      </c>
      <c r="G13" s="49">
        <v>25</v>
      </c>
      <c r="H13" s="29" t="s">
        <v>77</v>
      </c>
      <c r="I13" s="29" t="s">
        <v>213</v>
      </c>
      <c r="J13" s="29" t="s">
        <v>30</v>
      </c>
      <c r="K13" s="29" t="s">
        <v>31</v>
      </c>
      <c r="L13" s="29" t="s">
        <v>32</v>
      </c>
      <c r="M13" s="29" t="s">
        <v>33</v>
      </c>
      <c r="N13" s="29" t="s">
        <v>34</v>
      </c>
      <c r="O13" s="29" t="s">
        <v>35</v>
      </c>
      <c r="P13" s="29" t="s">
        <v>35</v>
      </c>
      <c r="Q13" s="29" t="s">
        <v>35</v>
      </c>
      <c r="R13" s="30">
        <v>1.5309999999999999</v>
      </c>
      <c r="S13" s="30">
        <v>2.9177179999999998</v>
      </c>
      <c r="T13" s="30">
        <v>1.7713950000000001</v>
      </c>
      <c r="U13" s="30">
        <v>2.346127E-5</v>
      </c>
      <c r="V13" s="30">
        <v>8.0076470000000003E-5</v>
      </c>
      <c r="W13" s="30">
        <v>1.4825649999999999E-4</v>
      </c>
      <c r="X13" s="30">
        <v>1.944763E-2</v>
      </c>
      <c r="Y13" s="30">
        <v>2.4675359999999999E-7</v>
      </c>
      <c r="Z13" s="30">
        <v>5.6160010000000003E-6</v>
      </c>
      <c r="AA13" s="30">
        <v>0</v>
      </c>
      <c r="AB13" s="30">
        <v>2.1168729999999999E-6</v>
      </c>
      <c r="AC13" s="29"/>
      <c r="AD13" s="31">
        <f t="shared" si="15"/>
        <v>0.29179055884084759</v>
      </c>
      <c r="AE13" s="31">
        <f t="shared" si="8"/>
        <v>0.99592042252198487</v>
      </c>
      <c r="AF13" s="31">
        <f t="shared" si="9"/>
        <v>1.8438834294472599</v>
      </c>
      <c r="AG13" s="31">
        <f t="shared" si="10"/>
        <v>241.87244875618552</v>
      </c>
      <c r="AH13" s="31">
        <f t="shared" si="11"/>
        <v>3.0689033816153587E-3</v>
      </c>
      <c r="AI13" s="31">
        <f t="shared" si="12"/>
        <v>6.9846861241559338E-2</v>
      </c>
      <c r="AJ13" s="31">
        <f t="shared" si="13"/>
        <v>0</v>
      </c>
      <c r="AK13" s="31">
        <f t="shared" si="14"/>
        <v>2.6327797074288881E-2</v>
      </c>
    </row>
    <row r="14" spans="1:37" s="20" customFormat="1" hidden="1">
      <c r="A14" s="20">
        <v>2016</v>
      </c>
      <c r="B14" s="20" t="s">
        <v>26</v>
      </c>
      <c r="C14" s="20" t="s">
        <v>27</v>
      </c>
      <c r="D14" s="20">
        <v>2270002015</v>
      </c>
      <c r="E14" s="49" t="s">
        <v>38</v>
      </c>
      <c r="F14" s="49" t="s">
        <v>29</v>
      </c>
      <c r="G14" s="49">
        <v>50</v>
      </c>
      <c r="H14" s="29" t="s">
        <v>75</v>
      </c>
      <c r="I14" s="29" t="s">
        <v>212</v>
      </c>
      <c r="J14" s="29" t="s">
        <v>30</v>
      </c>
      <c r="K14" s="29" t="s">
        <v>31</v>
      </c>
      <c r="L14" s="29" t="s">
        <v>32</v>
      </c>
      <c r="M14" s="29" t="s">
        <v>33</v>
      </c>
      <c r="N14" s="29" t="s">
        <v>34</v>
      </c>
      <c r="O14" s="29" t="s">
        <v>35</v>
      </c>
      <c r="P14" s="29" t="s">
        <v>35</v>
      </c>
      <c r="Q14" s="29" t="s">
        <v>35</v>
      </c>
      <c r="R14" s="30">
        <v>4.7624380000000004</v>
      </c>
      <c r="S14" s="30">
        <v>9.1460550000000005</v>
      </c>
      <c r="T14" s="30">
        <v>11.002940000000001</v>
      </c>
      <c r="U14" s="30">
        <v>3.6876500000000001E-4</v>
      </c>
      <c r="V14" s="30">
        <v>1.2295349999999999E-3</v>
      </c>
      <c r="W14" s="30">
        <v>1.063247E-3</v>
      </c>
      <c r="X14" s="30">
        <v>0.118715</v>
      </c>
      <c r="Y14" s="30">
        <v>1.534688E-6</v>
      </c>
      <c r="Z14" s="30">
        <v>8.8174210000000001E-5</v>
      </c>
      <c r="AA14" s="30">
        <v>0</v>
      </c>
      <c r="AB14" s="30">
        <v>3.3273070000000003E-5</v>
      </c>
      <c r="AC14" s="29"/>
      <c r="AD14" s="31">
        <f t="shared" si="15"/>
        <v>0.73155826856497141</v>
      </c>
      <c r="AE14" s="31">
        <f t="shared" si="8"/>
        <v>2.4391590735021822</v>
      </c>
      <c r="AF14" s="31">
        <f t="shared" si="9"/>
        <v>2.1092759192897921</v>
      </c>
      <c r="AG14" s="31">
        <f t="shared" si="10"/>
        <v>235.50754505631119</v>
      </c>
      <c r="AH14" s="31">
        <f t="shared" si="11"/>
        <v>3.0445234663469662E-3</v>
      </c>
      <c r="AI14" s="31">
        <f t="shared" si="12"/>
        <v>0.1749205385535075</v>
      </c>
      <c r="AJ14" s="31">
        <f t="shared" si="13"/>
        <v>0</v>
      </c>
      <c r="AK14" s="31">
        <f t="shared" si="14"/>
        <v>6.6007320323352534E-2</v>
      </c>
    </row>
    <row r="15" spans="1:37" s="20" customFormat="1">
      <c r="A15" s="20">
        <v>2016</v>
      </c>
      <c r="B15" s="20" t="s">
        <v>26</v>
      </c>
      <c r="C15" s="20" t="s">
        <v>27</v>
      </c>
      <c r="D15" s="20">
        <v>2270002015</v>
      </c>
      <c r="E15" s="49" t="s">
        <v>38</v>
      </c>
      <c r="F15" s="49" t="s">
        <v>29</v>
      </c>
      <c r="G15" s="49">
        <v>120</v>
      </c>
      <c r="H15" s="29" t="s">
        <v>73</v>
      </c>
      <c r="I15" s="29" t="s">
        <v>211</v>
      </c>
      <c r="J15" s="29" t="s">
        <v>30</v>
      </c>
      <c r="K15" s="29" t="s">
        <v>31</v>
      </c>
      <c r="L15" s="29" t="s">
        <v>32</v>
      </c>
      <c r="M15" s="29" t="s">
        <v>33</v>
      </c>
      <c r="N15" s="29" t="s">
        <v>34</v>
      </c>
      <c r="O15" s="29" t="s">
        <v>35</v>
      </c>
      <c r="P15" s="29" t="s">
        <v>35</v>
      </c>
      <c r="Q15" s="29" t="s">
        <v>35</v>
      </c>
      <c r="R15" s="30">
        <v>25.5671</v>
      </c>
      <c r="S15" s="30">
        <v>49.100490000000001</v>
      </c>
      <c r="T15" s="30">
        <v>132.4126</v>
      </c>
      <c r="U15" s="30">
        <v>1.9714519999999998E-3</v>
      </c>
      <c r="V15" s="30">
        <v>9.7537639999999998E-3</v>
      </c>
      <c r="W15" s="30">
        <v>1.260039E-2</v>
      </c>
      <c r="X15" s="30">
        <v>1.446888</v>
      </c>
      <c r="Y15" s="30">
        <v>1.697274E-5</v>
      </c>
      <c r="Z15" s="30">
        <v>1.032282E-3</v>
      </c>
      <c r="AA15" s="30">
        <v>0</v>
      </c>
      <c r="AB15" s="30">
        <v>1.7788100000000001E-4</v>
      </c>
      <c r="AC15" s="29"/>
      <c r="AD15" s="31">
        <f t="shared" si="15"/>
        <v>0.30354436625785197</v>
      </c>
      <c r="AE15" s="31">
        <f t="shared" si="8"/>
        <v>1.5017865573235625</v>
      </c>
      <c r="AF15" s="31">
        <f t="shared" si="9"/>
        <v>1.9400814207760453</v>
      </c>
      <c r="AG15" s="31">
        <f t="shared" si="10"/>
        <v>222.77727330216055</v>
      </c>
      <c r="AH15" s="31">
        <f t="shared" si="11"/>
        <v>2.6132919325245027E-3</v>
      </c>
      <c r="AI15" s="31">
        <f t="shared" si="12"/>
        <v>0.1589404081303466</v>
      </c>
      <c r="AJ15" s="31">
        <f t="shared" si="13"/>
        <v>0</v>
      </c>
      <c r="AK15" s="31">
        <f t="shared" si="14"/>
        <v>2.7388328711179872E-2</v>
      </c>
    </row>
    <row r="16" spans="1:37" s="20" customFormat="1" hidden="1">
      <c r="A16" s="20">
        <v>2016</v>
      </c>
      <c r="B16" s="20" t="s">
        <v>26</v>
      </c>
      <c r="C16" s="20" t="s">
        <v>27</v>
      </c>
      <c r="D16" s="20">
        <v>2270002015</v>
      </c>
      <c r="E16" s="49" t="s">
        <v>38</v>
      </c>
      <c r="F16" s="49" t="s">
        <v>29</v>
      </c>
      <c r="G16" s="49">
        <v>175</v>
      </c>
      <c r="H16" s="29" t="s">
        <v>71</v>
      </c>
      <c r="I16" s="29" t="s">
        <v>210</v>
      </c>
      <c r="J16" s="29" t="s">
        <v>30</v>
      </c>
      <c r="K16" s="29" t="s">
        <v>31</v>
      </c>
      <c r="L16" s="29" t="s">
        <v>32</v>
      </c>
      <c r="M16" s="29" t="s">
        <v>33</v>
      </c>
      <c r="N16" s="29" t="s">
        <v>34</v>
      </c>
      <c r="O16" s="29" t="s">
        <v>35</v>
      </c>
      <c r="P16" s="29" t="s">
        <v>35</v>
      </c>
      <c r="Q16" s="29" t="s">
        <v>35</v>
      </c>
      <c r="R16" s="30">
        <v>10.2813</v>
      </c>
      <c r="S16" s="30">
        <v>19.744789999999998</v>
      </c>
      <c r="T16" s="30">
        <v>97.301519999999996</v>
      </c>
      <c r="U16" s="30">
        <v>1.028752E-3</v>
      </c>
      <c r="V16" s="30">
        <v>6.0723349999999999E-3</v>
      </c>
      <c r="W16" s="30">
        <v>7.9171280000000007E-3</v>
      </c>
      <c r="X16" s="30">
        <v>1.066702</v>
      </c>
      <c r="Y16" s="30">
        <v>1.200223E-5</v>
      </c>
      <c r="Z16" s="30">
        <v>4.3041809999999999E-4</v>
      </c>
      <c r="AA16" s="30">
        <v>0</v>
      </c>
      <c r="AB16" s="30">
        <v>9.2822660000000006E-5</v>
      </c>
      <c r="AC16" s="29"/>
      <c r="AD16" s="31">
        <f t="shared" si="15"/>
        <v>0.27009911819776256</v>
      </c>
      <c r="AE16" s="31">
        <f t="shared" si="8"/>
        <v>1.5942932105127481</v>
      </c>
      <c r="AF16" s="31">
        <f t="shared" si="9"/>
        <v>2.0786441158401789</v>
      </c>
      <c r="AG16" s="31">
        <f t="shared" si="10"/>
        <v>280.06290104883374</v>
      </c>
      <c r="AH16" s="31">
        <f t="shared" si="11"/>
        <v>3.151188760174204E-3</v>
      </c>
      <c r="AI16" s="31">
        <f t="shared" si="12"/>
        <v>0.11300638955390259</v>
      </c>
      <c r="AJ16" s="31">
        <f t="shared" si="13"/>
        <v>0</v>
      </c>
      <c r="AK16" s="31">
        <f t="shared" si="14"/>
        <v>2.4370614700890723E-2</v>
      </c>
    </row>
    <row r="17" spans="1:37" s="20" customFormat="1" hidden="1">
      <c r="A17" s="20">
        <v>2016</v>
      </c>
      <c r="B17" s="20" t="s">
        <v>26</v>
      </c>
      <c r="C17" s="20" t="s">
        <v>27</v>
      </c>
      <c r="D17" s="20">
        <v>2270002015</v>
      </c>
      <c r="E17" s="49" t="s">
        <v>38</v>
      </c>
      <c r="F17" s="49" t="s">
        <v>29</v>
      </c>
      <c r="G17" s="49">
        <v>250</v>
      </c>
      <c r="H17" s="29" t="s">
        <v>87</v>
      </c>
      <c r="I17" s="29" t="s">
        <v>209</v>
      </c>
      <c r="J17" s="29" t="s">
        <v>30</v>
      </c>
      <c r="K17" s="29" t="s">
        <v>31</v>
      </c>
      <c r="L17" s="29" t="s">
        <v>36</v>
      </c>
      <c r="M17" s="29" t="s">
        <v>33</v>
      </c>
      <c r="N17" s="29" t="s">
        <v>34</v>
      </c>
      <c r="O17" s="29" t="s">
        <v>35</v>
      </c>
      <c r="P17" s="29" t="s">
        <v>35</v>
      </c>
      <c r="Q17" s="29" t="s">
        <v>35</v>
      </c>
      <c r="R17" s="30">
        <v>1.4583839999999999</v>
      </c>
      <c r="S17" s="30">
        <v>2.8007610000000001</v>
      </c>
      <c r="T17" s="30">
        <v>19.41123</v>
      </c>
      <c r="U17" s="30">
        <v>1.4631790000000001E-4</v>
      </c>
      <c r="V17" s="30">
        <v>4.8407129999999997E-4</v>
      </c>
      <c r="W17" s="30">
        <v>1.4042939999999999E-3</v>
      </c>
      <c r="X17" s="30">
        <v>0.21419150000000001</v>
      </c>
      <c r="Y17" s="30">
        <v>2.4100229999999998E-6</v>
      </c>
      <c r="Z17" s="30">
        <v>4.6791739999999997E-5</v>
      </c>
      <c r="AA17" s="30">
        <v>0</v>
      </c>
      <c r="AB17" s="30">
        <v>1.320203E-5</v>
      </c>
      <c r="AC17" s="29"/>
      <c r="AD17" s="31">
        <f t="shared" si="15"/>
        <v>0.18957647422254167</v>
      </c>
      <c r="AE17" s="31">
        <f t="shared" si="8"/>
        <v>0.62718594462005151</v>
      </c>
      <c r="AF17" s="31">
        <f t="shared" si="9"/>
        <v>1.8194705179056692</v>
      </c>
      <c r="AG17" s="31">
        <f t="shared" si="10"/>
        <v>277.51675890945353</v>
      </c>
      <c r="AH17" s="31">
        <f t="shared" si="11"/>
        <v>3.1225411459242683E-3</v>
      </c>
      <c r="AI17" s="31">
        <f t="shared" si="12"/>
        <v>6.0625617863145048E-2</v>
      </c>
      <c r="AJ17" s="31">
        <f t="shared" si="13"/>
        <v>0</v>
      </c>
      <c r="AK17" s="31">
        <f t="shared" si="14"/>
        <v>1.7105181935909562E-2</v>
      </c>
    </row>
    <row r="18" spans="1:37" s="20" customFormat="1" hidden="1">
      <c r="A18" s="20">
        <v>2016</v>
      </c>
      <c r="B18" s="20" t="s">
        <v>26</v>
      </c>
      <c r="C18" s="20" t="s">
        <v>27</v>
      </c>
      <c r="D18" s="20">
        <v>2270002015</v>
      </c>
      <c r="E18" s="49" t="s">
        <v>38</v>
      </c>
      <c r="F18" s="49" t="s">
        <v>29</v>
      </c>
      <c r="G18" s="49">
        <v>500</v>
      </c>
      <c r="H18" s="29" t="s">
        <v>98</v>
      </c>
      <c r="I18" s="29" t="s">
        <v>208</v>
      </c>
      <c r="J18" s="29" t="s">
        <v>30</v>
      </c>
      <c r="K18" s="29" t="s">
        <v>31</v>
      </c>
      <c r="L18" s="29" t="s">
        <v>36</v>
      </c>
      <c r="M18" s="29" t="s">
        <v>33</v>
      </c>
      <c r="N18" s="29" t="s">
        <v>34</v>
      </c>
      <c r="O18" s="29" t="s">
        <v>35</v>
      </c>
      <c r="P18" s="29" t="s">
        <v>35</v>
      </c>
      <c r="Q18" s="29" t="s">
        <v>35</v>
      </c>
      <c r="R18" s="30">
        <v>1.0226839999999999</v>
      </c>
      <c r="S18" s="30">
        <v>1.9640200000000001</v>
      </c>
      <c r="T18" s="30">
        <v>19.482600000000001</v>
      </c>
      <c r="U18" s="30">
        <v>1.368299E-4</v>
      </c>
      <c r="V18" s="30">
        <v>5.2074010000000004E-4</v>
      </c>
      <c r="W18" s="30">
        <v>1.2483220000000001E-3</v>
      </c>
      <c r="X18" s="30">
        <v>0.2149662</v>
      </c>
      <c r="Y18" s="30">
        <v>2.109964E-6</v>
      </c>
      <c r="Z18" s="30">
        <v>4.3459169999999997E-5</v>
      </c>
      <c r="AA18" s="30">
        <v>0</v>
      </c>
      <c r="AB18" s="30">
        <v>1.234595E-5</v>
      </c>
      <c r="AC18" s="29"/>
      <c r="AD18" s="31">
        <f t="shared" si="15"/>
        <v>0.12640613158725472</v>
      </c>
      <c r="AE18" s="31">
        <f t="shared" si="8"/>
        <v>0.48106986560218329</v>
      </c>
      <c r="AF18" s="31">
        <f t="shared" si="9"/>
        <v>1.1532242221565971</v>
      </c>
      <c r="AG18" s="31">
        <f t="shared" si="10"/>
        <v>198.58997020396941</v>
      </c>
      <c r="AH18" s="31">
        <f t="shared" si="11"/>
        <v>1.9492259150110489E-3</v>
      </c>
      <c r="AI18" s="31">
        <f t="shared" si="12"/>
        <v>4.0148429266504408E-2</v>
      </c>
      <c r="AJ18" s="31">
        <f t="shared" si="13"/>
        <v>0</v>
      </c>
      <c r="AK18" s="31">
        <f t="shared" si="14"/>
        <v>1.1405429517011029E-2</v>
      </c>
    </row>
    <row r="19" spans="1:37" s="20" customFormat="1" hidden="1">
      <c r="A19" s="20">
        <v>2016</v>
      </c>
      <c r="B19" s="20" t="s">
        <v>26</v>
      </c>
      <c r="C19" s="20" t="s">
        <v>27</v>
      </c>
      <c r="D19" s="20">
        <v>2270002018</v>
      </c>
      <c r="E19" s="49" t="s">
        <v>39</v>
      </c>
      <c r="F19" s="49" t="s">
        <v>29</v>
      </c>
      <c r="G19" s="49">
        <v>120</v>
      </c>
      <c r="H19" s="29" t="s">
        <v>90</v>
      </c>
      <c r="I19" s="29" t="s">
        <v>207</v>
      </c>
      <c r="J19" s="29" t="s">
        <v>30</v>
      </c>
      <c r="K19" s="29" t="s">
        <v>31</v>
      </c>
      <c r="L19" s="29" t="s">
        <v>32</v>
      </c>
      <c r="M19" s="29" t="s">
        <v>33</v>
      </c>
      <c r="N19" s="29" t="s">
        <v>34</v>
      </c>
      <c r="O19" s="29" t="s">
        <v>35</v>
      </c>
      <c r="P19" s="29" t="s">
        <v>35</v>
      </c>
      <c r="Q19" s="29" t="s">
        <v>35</v>
      </c>
      <c r="R19" s="30">
        <v>0.23600389999999999</v>
      </c>
      <c r="S19" s="30">
        <v>0.71775319999999998</v>
      </c>
      <c r="T19" s="30">
        <v>3.0875119999999998</v>
      </c>
      <c r="U19" s="30">
        <v>5.6603069999999998E-5</v>
      </c>
      <c r="V19" s="30">
        <v>2.431631E-4</v>
      </c>
      <c r="W19" s="30">
        <v>3.3459830000000002E-4</v>
      </c>
      <c r="X19" s="30">
        <v>3.3668429999999999E-2</v>
      </c>
      <c r="Y19" s="30">
        <v>3.9494769999999999E-7</v>
      </c>
      <c r="Z19" s="30">
        <v>2.8306160000000001E-5</v>
      </c>
      <c r="AA19" s="30">
        <v>0</v>
      </c>
      <c r="AB19" s="30">
        <v>5.1072059999999997E-6</v>
      </c>
      <c r="AC19" s="29"/>
      <c r="AD19" s="31">
        <f t="shared" si="15"/>
        <v>0.59619268740285658</v>
      </c>
      <c r="AE19" s="31">
        <f t="shared" si="8"/>
        <v>2.5612049322803441</v>
      </c>
      <c r="AF19" s="31">
        <f t="shared" si="9"/>
        <v>3.5242798610998878</v>
      </c>
      <c r="AG19" s="31">
        <f t="shared" si="10"/>
        <v>354.62514245843835</v>
      </c>
      <c r="AH19" s="31">
        <f t="shared" si="11"/>
        <v>4.1599321493794809E-3</v>
      </c>
      <c r="AI19" s="31">
        <f t="shared" si="12"/>
        <v>0.29814505821778303</v>
      </c>
      <c r="AJ19" s="31">
        <f t="shared" si="13"/>
        <v>0</v>
      </c>
      <c r="AK19" s="31">
        <f t="shared" si="14"/>
        <v>5.3793528694821569E-2</v>
      </c>
    </row>
    <row r="20" spans="1:37" s="20" customFormat="1" hidden="1">
      <c r="A20" s="20">
        <v>2016</v>
      </c>
      <c r="B20" s="20" t="s">
        <v>26</v>
      </c>
      <c r="C20" s="20" t="s">
        <v>27</v>
      </c>
      <c r="D20" s="20">
        <v>2270002018</v>
      </c>
      <c r="E20" s="49" t="s">
        <v>39</v>
      </c>
      <c r="F20" s="49" t="s">
        <v>29</v>
      </c>
      <c r="G20" s="49">
        <v>175</v>
      </c>
      <c r="H20" s="29" t="s">
        <v>71</v>
      </c>
      <c r="I20" s="29" t="s">
        <v>206</v>
      </c>
      <c r="J20" s="29" t="s">
        <v>30</v>
      </c>
      <c r="K20" s="29" t="s">
        <v>31</v>
      </c>
      <c r="L20" s="29" t="s">
        <v>32</v>
      </c>
      <c r="M20" s="29" t="s">
        <v>33</v>
      </c>
      <c r="N20" s="29" t="s">
        <v>34</v>
      </c>
      <c r="O20" s="29" t="s">
        <v>35</v>
      </c>
      <c r="P20" s="29" t="s">
        <v>35</v>
      </c>
      <c r="Q20" s="29" t="s">
        <v>35</v>
      </c>
      <c r="R20" s="30">
        <v>2.1603439999999998</v>
      </c>
      <c r="S20" s="30">
        <v>6.5702020000000001</v>
      </c>
      <c r="T20" s="30">
        <v>44.402180000000001</v>
      </c>
      <c r="U20" s="30">
        <v>5.8554560000000002E-4</v>
      </c>
      <c r="V20" s="30">
        <v>2.9544060000000001E-3</v>
      </c>
      <c r="W20" s="30">
        <v>4.1672669999999997E-3</v>
      </c>
      <c r="X20" s="30">
        <v>0.48600070000000001</v>
      </c>
      <c r="Y20" s="30">
        <v>5.4683419999999997E-6</v>
      </c>
      <c r="Z20" s="30">
        <v>2.3508669999999999E-4</v>
      </c>
      <c r="AA20" s="30">
        <v>0</v>
      </c>
      <c r="AB20" s="30">
        <v>5.2832840000000003E-5</v>
      </c>
      <c r="AC20" s="29"/>
      <c r="AD20" s="31">
        <f t="shared" si="15"/>
        <v>0.46200533718750203</v>
      </c>
      <c r="AE20" s="31">
        <f t="shared" si="8"/>
        <v>2.3310760771130021</v>
      </c>
      <c r="AF20" s="31">
        <f t="shared" si="9"/>
        <v>3.2880438269630061</v>
      </c>
      <c r="AG20" s="31">
        <f t="shared" si="10"/>
        <v>383.46273505746097</v>
      </c>
      <c r="AH20" s="31">
        <f t="shared" si="11"/>
        <v>4.3146139080655352E-3</v>
      </c>
      <c r="AI20" s="31">
        <f t="shared" si="12"/>
        <v>0.18548736443719691</v>
      </c>
      <c r="AJ20" s="31">
        <f t="shared" si="13"/>
        <v>0</v>
      </c>
      <c r="AK20" s="31">
        <f t="shared" si="14"/>
        <v>4.168600030257822E-2</v>
      </c>
    </row>
    <row r="21" spans="1:37" s="20" customFormat="1" hidden="1">
      <c r="A21" s="20">
        <v>2016</v>
      </c>
      <c r="B21" s="20" t="s">
        <v>26</v>
      </c>
      <c r="C21" s="20" t="s">
        <v>27</v>
      </c>
      <c r="D21" s="20">
        <v>2270002018</v>
      </c>
      <c r="E21" s="49" t="s">
        <v>39</v>
      </c>
      <c r="F21" s="49" t="s">
        <v>29</v>
      </c>
      <c r="G21" s="49">
        <v>250</v>
      </c>
      <c r="H21" s="29" t="s">
        <v>87</v>
      </c>
      <c r="I21" s="29" t="s">
        <v>205</v>
      </c>
      <c r="J21" s="29" t="s">
        <v>30</v>
      </c>
      <c r="K21" s="29" t="s">
        <v>31</v>
      </c>
      <c r="L21" s="29" t="s">
        <v>36</v>
      </c>
      <c r="M21" s="29" t="s">
        <v>33</v>
      </c>
      <c r="N21" s="29" t="s">
        <v>34</v>
      </c>
      <c r="O21" s="29" t="s">
        <v>35</v>
      </c>
      <c r="P21" s="29" t="s">
        <v>35</v>
      </c>
      <c r="Q21" s="29" t="s">
        <v>35</v>
      </c>
      <c r="R21" s="30">
        <v>2.1058819999999998</v>
      </c>
      <c r="S21" s="30">
        <v>6.4045649999999998</v>
      </c>
      <c r="T21" s="30">
        <v>60.836060000000003</v>
      </c>
      <c r="U21" s="30">
        <v>6.1187630000000002E-4</v>
      </c>
      <c r="V21" s="30">
        <v>1.8153920000000001E-3</v>
      </c>
      <c r="W21" s="30">
        <v>5.1782729999999997E-3</v>
      </c>
      <c r="X21" s="30">
        <v>0.67018089999999997</v>
      </c>
      <c r="Y21" s="30">
        <v>7.5406850000000003E-6</v>
      </c>
      <c r="Z21" s="30">
        <v>1.9427680000000001E-4</v>
      </c>
      <c r="AA21" s="30">
        <v>0</v>
      </c>
      <c r="AB21" s="30">
        <v>5.5208599999999999E-5</v>
      </c>
      <c r="AC21" s="29"/>
      <c r="AD21" s="31">
        <f t="shared" si="15"/>
        <v>0.34668657706495293</v>
      </c>
      <c r="AE21" s="31">
        <f t="shared" si="8"/>
        <v>1.0285935874801806</v>
      </c>
      <c r="AF21" s="31">
        <f t="shared" si="9"/>
        <v>2.9339880323488012</v>
      </c>
      <c r="AG21" s="31">
        <f t="shared" si="10"/>
        <v>379.72172191553994</v>
      </c>
      <c r="AH21" s="31">
        <f t="shared" si="11"/>
        <v>4.272520885961811E-3</v>
      </c>
      <c r="AI21" s="31">
        <f t="shared" si="12"/>
        <v>0.11007643014630972</v>
      </c>
      <c r="AJ21" s="31">
        <f t="shared" si="13"/>
        <v>0</v>
      </c>
      <c r="AK21" s="31">
        <f t="shared" si="14"/>
        <v>3.1280964074843494E-2</v>
      </c>
    </row>
    <row r="22" spans="1:37" s="20" customFormat="1">
      <c r="A22" s="20">
        <v>2016</v>
      </c>
      <c r="B22" s="20" t="s">
        <v>26</v>
      </c>
      <c r="C22" s="20" t="s">
        <v>27</v>
      </c>
      <c r="D22" s="20">
        <v>2270002018</v>
      </c>
      <c r="E22" s="49" t="s">
        <v>39</v>
      </c>
      <c r="F22" s="49" t="s">
        <v>29</v>
      </c>
      <c r="G22" s="49">
        <v>500</v>
      </c>
      <c r="H22" s="29" t="s">
        <v>98</v>
      </c>
      <c r="I22" s="29" t="s">
        <v>204</v>
      </c>
      <c r="J22" s="29" t="s">
        <v>30</v>
      </c>
      <c r="K22" s="29" t="s">
        <v>31</v>
      </c>
      <c r="L22" s="29" t="s">
        <v>36</v>
      </c>
      <c r="M22" s="29" t="s">
        <v>33</v>
      </c>
      <c r="N22" s="29" t="s">
        <v>34</v>
      </c>
      <c r="O22" s="29" t="s">
        <v>35</v>
      </c>
      <c r="P22" s="29" t="s">
        <v>35</v>
      </c>
      <c r="Q22" s="29" t="s">
        <v>35</v>
      </c>
      <c r="R22" s="30">
        <v>5.7972260000000002</v>
      </c>
      <c r="S22" s="30">
        <v>17.630970000000001</v>
      </c>
      <c r="T22" s="30">
        <v>257.08890000000002</v>
      </c>
      <c r="U22" s="30">
        <v>2.4093439999999999E-3</v>
      </c>
      <c r="V22" s="30">
        <v>8.8627580000000001E-3</v>
      </c>
      <c r="W22" s="30">
        <v>1.959551E-2</v>
      </c>
      <c r="X22" s="30">
        <v>2.8310029999999999</v>
      </c>
      <c r="Y22" s="30">
        <v>2.7787219999999999E-5</v>
      </c>
      <c r="Z22" s="30">
        <v>7.4904729999999997E-4</v>
      </c>
      <c r="AA22" s="30">
        <v>0</v>
      </c>
      <c r="AB22" s="30">
        <v>2.1739120000000001E-4</v>
      </c>
      <c r="AC22" s="29"/>
      <c r="AD22" s="31">
        <f t="shared" si="15"/>
        <v>0.2479451643103017</v>
      </c>
      <c r="AE22" s="31">
        <f t="shared" si="8"/>
        <v>0.91206485605726739</v>
      </c>
      <c r="AF22" s="31">
        <f t="shared" si="9"/>
        <v>2.0165704634515285</v>
      </c>
      <c r="AG22" s="31">
        <f t="shared" si="10"/>
        <v>291.33801731838918</v>
      </c>
      <c r="AH22" s="31">
        <f t="shared" si="11"/>
        <v>2.8595778886811103E-3</v>
      </c>
      <c r="AI22" s="31">
        <f t="shared" si="12"/>
        <v>7.7084324975880511E-2</v>
      </c>
      <c r="AJ22" s="31">
        <f t="shared" si="13"/>
        <v>0</v>
      </c>
      <c r="AK22" s="31">
        <f t="shared" si="14"/>
        <v>2.2371689888871685E-2</v>
      </c>
    </row>
    <row r="23" spans="1:37" s="20" customFormat="1" hidden="1">
      <c r="A23" s="20">
        <v>2016</v>
      </c>
      <c r="B23" s="20" t="s">
        <v>26</v>
      </c>
      <c r="C23" s="20" t="s">
        <v>27</v>
      </c>
      <c r="D23" s="20">
        <v>2270002018</v>
      </c>
      <c r="E23" s="49" t="s">
        <v>39</v>
      </c>
      <c r="F23" s="49" t="s">
        <v>29</v>
      </c>
      <c r="G23" s="49">
        <v>750</v>
      </c>
      <c r="H23" s="29" t="s">
        <v>96</v>
      </c>
      <c r="I23" s="29" t="s">
        <v>203</v>
      </c>
      <c r="J23" s="29" t="s">
        <v>30</v>
      </c>
      <c r="K23" s="29" t="s">
        <v>31</v>
      </c>
      <c r="L23" s="29" t="s">
        <v>36</v>
      </c>
      <c r="M23" s="29" t="s">
        <v>33</v>
      </c>
      <c r="N23" s="29" t="s">
        <v>34</v>
      </c>
      <c r="O23" s="29" t="s">
        <v>35</v>
      </c>
      <c r="P23" s="29" t="s">
        <v>35</v>
      </c>
      <c r="Q23" s="29" t="s">
        <v>35</v>
      </c>
      <c r="R23" s="30">
        <v>38.455599999999997</v>
      </c>
      <c r="S23" s="30">
        <v>116.9541</v>
      </c>
      <c r="T23" s="30">
        <v>2946.1529999999998</v>
      </c>
      <c r="U23" s="30">
        <v>2.774333E-2</v>
      </c>
      <c r="V23" s="30">
        <v>0.1015625</v>
      </c>
      <c r="W23" s="30">
        <v>0.23019700000000001</v>
      </c>
      <c r="X23" s="30">
        <v>32.441780000000001</v>
      </c>
      <c r="Y23" s="30">
        <v>3.2619320000000003E-4</v>
      </c>
      <c r="Z23" s="30">
        <v>8.6988469999999991E-3</v>
      </c>
      <c r="AA23" s="30">
        <v>0</v>
      </c>
      <c r="AB23" s="30">
        <v>2.5032359999999998E-3</v>
      </c>
      <c r="AC23" s="29"/>
      <c r="AD23" s="31">
        <f t="shared" si="15"/>
        <v>0.28693591732141077</v>
      </c>
      <c r="AE23" s="31">
        <f t="shared" si="8"/>
        <v>1.0504120847409368</v>
      </c>
      <c r="AF23" s="31">
        <f t="shared" si="9"/>
        <v>2.3808168435309236</v>
      </c>
      <c r="AG23" s="31">
        <f t="shared" si="10"/>
        <v>335.52972566160577</v>
      </c>
      <c r="AH23" s="31">
        <f t="shared" si="11"/>
        <v>3.3736593648277407E-3</v>
      </c>
      <c r="AI23" s="31">
        <f t="shared" si="12"/>
        <v>8.9967990273107132E-2</v>
      </c>
      <c r="AJ23" s="31">
        <f t="shared" si="13"/>
        <v>0</v>
      </c>
      <c r="AK23" s="31">
        <f t="shared" si="14"/>
        <v>2.5889765861992015E-2</v>
      </c>
    </row>
    <row r="24" spans="1:37" s="20" customFormat="1" hidden="1">
      <c r="A24" s="20">
        <v>2016</v>
      </c>
      <c r="B24" s="20" t="s">
        <v>26</v>
      </c>
      <c r="C24" s="20" t="s">
        <v>27</v>
      </c>
      <c r="D24" s="20">
        <v>2270002021</v>
      </c>
      <c r="E24" s="49" t="s">
        <v>40</v>
      </c>
      <c r="F24" s="49" t="s">
        <v>29</v>
      </c>
      <c r="G24" s="49">
        <v>25</v>
      </c>
      <c r="H24" s="29" t="s">
        <v>81</v>
      </c>
      <c r="I24" s="29" t="s">
        <v>202</v>
      </c>
      <c r="J24" s="29" t="s">
        <v>30</v>
      </c>
      <c r="K24" s="29" t="s">
        <v>31</v>
      </c>
      <c r="L24" s="29" t="s">
        <v>32</v>
      </c>
      <c r="M24" s="29" t="s">
        <v>33</v>
      </c>
      <c r="N24" s="29" t="s">
        <v>34</v>
      </c>
      <c r="O24" s="29" t="s">
        <v>35</v>
      </c>
      <c r="P24" s="29" t="s">
        <v>35</v>
      </c>
      <c r="Q24" s="29" t="s">
        <v>35</v>
      </c>
      <c r="R24" s="30">
        <v>0.157336</v>
      </c>
      <c r="S24" s="30">
        <v>0.35765629999999998</v>
      </c>
      <c r="T24" s="30">
        <v>0.20550660000000001</v>
      </c>
      <c r="U24" s="30">
        <v>2.7218360000000001E-6</v>
      </c>
      <c r="V24" s="30">
        <v>9.2899909999999995E-6</v>
      </c>
      <c r="W24" s="30">
        <v>1.7199819999999999E-5</v>
      </c>
      <c r="X24" s="30">
        <v>2.2561970000000002E-3</v>
      </c>
      <c r="Y24" s="30">
        <v>2.8626860000000001E-8</v>
      </c>
      <c r="Z24" s="30">
        <v>6.5153470000000001E-7</v>
      </c>
      <c r="AA24" s="30">
        <v>0</v>
      </c>
      <c r="AB24" s="30">
        <v>2.455868E-7</v>
      </c>
      <c r="AC24" s="29"/>
      <c r="AD24" s="31">
        <f t="shared" si="15"/>
        <v>0.27615894021159426</v>
      </c>
      <c r="AE24" s="31">
        <f t="shared" si="8"/>
        <v>0.94256746884648746</v>
      </c>
      <c r="AF24" s="31">
        <f t="shared" si="9"/>
        <v>1.7451029610271089</v>
      </c>
      <c r="AG24" s="31">
        <f t="shared" si="10"/>
        <v>228.91495756121174</v>
      </c>
      <c r="AH24" s="31">
        <f t="shared" si="11"/>
        <v>2.9044965674587591E-3</v>
      </c>
      <c r="AI24" s="31">
        <f t="shared" si="12"/>
        <v>6.6105060063530272E-2</v>
      </c>
      <c r="AJ24" s="31">
        <f t="shared" si="13"/>
        <v>0</v>
      </c>
      <c r="AK24" s="31">
        <f t="shared" si="14"/>
        <v>2.4917368429970339E-2</v>
      </c>
    </row>
    <row r="25" spans="1:37" s="20" customFormat="1" hidden="1">
      <c r="A25" s="20">
        <v>2016</v>
      </c>
      <c r="B25" s="20" t="s">
        <v>26</v>
      </c>
      <c r="C25" s="20" t="s">
        <v>27</v>
      </c>
      <c r="D25" s="20">
        <v>2270002021</v>
      </c>
      <c r="E25" s="49" t="s">
        <v>40</v>
      </c>
      <c r="F25" s="49" t="s">
        <v>29</v>
      </c>
      <c r="G25" s="49">
        <v>50</v>
      </c>
      <c r="H25" s="29" t="s">
        <v>75</v>
      </c>
      <c r="I25" s="29" t="s">
        <v>201</v>
      </c>
      <c r="J25" s="29" t="s">
        <v>30</v>
      </c>
      <c r="K25" s="29" t="s">
        <v>31</v>
      </c>
      <c r="L25" s="29" t="s">
        <v>32</v>
      </c>
      <c r="M25" s="29" t="s">
        <v>33</v>
      </c>
      <c r="N25" s="29" t="s">
        <v>34</v>
      </c>
      <c r="O25" s="29" t="s">
        <v>35</v>
      </c>
      <c r="P25" s="29" t="s">
        <v>35</v>
      </c>
      <c r="Q25" s="29" t="s">
        <v>35</v>
      </c>
      <c r="R25" s="30">
        <v>0.13313050000000001</v>
      </c>
      <c r="S25" s="30">
        <v>0.30490719999999999</v>
      </c>
      <c r="T25" s="30">
        <v>0.33979700000000002</v>
      </c>
      <c r="U25" s="30">
        <v>1.4627949999999999E-5</v>
      </c>
      <c r="V25" s="30">
        <v>4.3214660000000002E-5</v>
      </c>
      <c r="W25" s="30">
        <v>3.5035040000000002E-5</v>
      </c>
      <c r="X25" s="30">
        <v>3.6444149999999998E-3</v>
      </c>
      <c r="Y25" s="30">
        <v>4.7113190000000001E-8</v>
      </c>
      <c r="Z25" s="30">
        <v>3.3074450000000001E-6</v>
      </c>
      <c r="AA25" s="30">
        <v>0</v>
      </c>
      <c r="AB25" s="30">
        <v>1.3198559999999999E-6</v>
      </c>
      <c r="AC25" s="29"/>
      <c r="AD25" s="31">
        <f t="shared" si="15"/>
        <v>0.87046001143954621</v>
      </c>
      <c r="AE25" s="31">
        <f t="shared" si="8"/>
        <v>2.5715587924457015</v>
      </c>
      <c r="AF25" s="31">
        <f t="shared" si="9"/>
        <v>2.0848171698142912</v>
      </c>
      <c r="AG25" s="31">
        <f t="shared" si="10"/>
        <v>216.86685575152046</v>
      </c>
      <c r="AH25" s="31">
        <f t="shared" si="11"/>
        <v>2.8035471755340647E-3</v>
      </c>
      <c r="AI25" s="31">
        <f t="shared" si="12"/>
        <v>0.19681490656829356</v>
      </c>
      <c r="AJ25" s="31">
        <f t="shared" si="13"/>
        <v>0</v>
      </c>
      <c r="AK25" s="31">
        <f t="shared" si="14"/>
        <v>7.8540182927789179E-2</v>
      </c>
    </row>
    <row r="26" spans="1:37" s="20" customFormat="1">
      <c r="A26" s="20">
        <v>2016</v>
      </c>
      <c r="B26" s="20" t="s">
        <v>26</v>
      </c>
      <c r="C26" s="20" t="s">
        <v>27</v>
      </c>
      <c r="D26" s="20">
        <v>2270002021</v>
      </c>
      <c r="E26" s="49" t="s">
        <v>40</v>
      </c>
      <c r="F26" s="49" t="s">
        <v>29</v>
      </c>
      <c r="G26" s="49">
        <v>120</v>
      </c>
      <c r="H26" s="29" t="s">
        <v>73</v>
      </c>
      <c r="I26" s="29" t="s">
        <v>200</v>
      </c>
      <c r="J26" s="29" t="s">
        <v>30</v>
      </c>
      <c r="K26" s="29" t="s">
        <v>31</v>
      </c>
      <c r="L26" s="29" t="s">
        <v>32</v>
      </c>
      <c r="M26" s="29" t="s">
        <v>33</v>
      </c>
      <c r="N26" s="29" t="s">
        <v>34</v>
      </c>
      <c r="O26" s="29" t="s">
        <v>35</v>
      </c>
      <c r="P26" s="29" t="s">
        <v>35</v>
      </c>
      <c r="Q26" s="29" t="s">
        <v>35</v>
      </c>
      <c r="R26" s="30">
        <v>1.9182889999999999</v>
      </c>
      <c r="S26" s="30">
        <v>4.3934360000000003</v>
      </c>
      <c r="T26" s="30">
        <v>10.966950000000001</v>
      </c>
      <c r="U26" s="30">
        <v>2.017864E-4</v>
      </c>
      <c r="V26" s="30">
        <v>8.4853299999999995E-4</v>
      </c>
      <c r="W26" s="30">
        <v>1.2163759999999999E-3</v>
      </c>
      <c r="X26" s="30">
        <v>0.1196123</v>
      </c>
      <c r="Y26" s="30">
        <v>1.4031139999999999E-6</v>
      </c>
      <c r="Z26" s="30">
        <v>1.0362510000000001E-4</v>
      </c>
      <c r="AA26" s="30">
        <v>0</v>
      </c>
      <c r="AB26" s="30">
        <v>1.8206860000000001E-5</v>
      </c>
      <c r="AC26" s="29"/>
      <c r="AD26" s="31">
        <f t="shared" si="15"/>
        <v>0.34722371829247078</v>
      </c>
      <c r="AE26" s="31">
        <f t="shared" si="8"/>
        <v>1.460112194646741</v>
      </c>
      <c r="AF26" s="31">
        <f t="shared" si="9"/>
        <v>2.0930776185199922</v>
      </c>
      <c r="AG26" s="31">
        <f t="shared" si="10"/>
        <v>205.82272918053204</v>
      </c>
      <c r="AH26" s="31">
        <f t="shared" si="11"/>
        <v>2.4144068196281909E-3</v>
      </c>
      <c r="AI26" s="31">
        <f t="shared" si="12"/>
        <v>0.17831277296403089</v>
      </c>
      <c r="AJ26" s="31">
        <f t="shared" si="13"/>
        <v>0</v>
      </c>
      <c r="AK26" s="31">
        <f t="shared" si="14"/>
        <v>3.1329433636907426E-2</v>
      </c>
    </row>
    <row r="27" spans="1:37" s="20" customFormat="1" hidden="1">
      <c r="A27" s="20">
        <v>2016</v>
      </c>
      <c r="B27" s="20" t="s">
        <v>26</v>
      </c>
      <c r="C27" s="20" t="s">
        <v>27</v>
      </c>
      <c r="D27" s="20">
        <v>2270002021</v>
      </c>
      <c r="E27" s="49" t="s">
        <v>40</v>
      </c>
      <c r="F27" s="49" t="s">
        <v>29</v>
      </c>
      <c r="G27" s="49">
        <v>175</v>
      </c>
      <c r="H27" s="29" t="s">
        <v>71</v>
      </c>
      <c r="I27" s="29" t="s">
        <v>199</v>
      </c>
      <c r="J27" s="29" t="s">
        <v>30</v>
      </c>
      <c r="K27" s="29" t="s">
        <v>31</v>
      </c>
      <c r="L27" s="29" t="s">
        <v>32</v>
      </c>
      <c r="M27" s="29" t="s">
        <v>33</v>
      </c>
      <c r="N27" s="29" t="s">
        <v>34</v>
      </c>
      <c r="O27" s="29" t="s">
        <v>35</v>
      </c>
      <c r="P27" s="29" t="s">
        <v>35</v>
      </c>
      <c r="Q27" s="29" t="s">
        <v>35</v>
      </c>
      <c r="R27" s="30">
        <v>0.90165600000000001</v>
      </c>
      <c r="S27" s="30">
        <v>2.0650529999999998</v>
      </c>
      <c r="T27" s="30">
        <v>9.5186589999999995</v>
      </c>
      <c r="U27" s="30">
        <v>1.2355069999999999E-4</v>
      </c>
      <c r="V27" s="30">
        <v>6.1965309999999999E-4</v>
      </c>
      <c r="W27" s="30">
        <v>9.1882339999999996E-4</v>
      </c>
      <c r="X27" s="30">
        <v>0.1042155</v>
      </c>
      <c r="Y27" s="30">
        <v>1.1726030000000001E-6</v>
      </c>
      <c r="Z27" s="30">
        <v>5.1247420000000001E-5</v>
      </c>
      <c r="AA27" s="30">
        <v>0</v>
      </c>
      <c r="AB27" s="30">
        <v>1.1147780000000001E-5</v>
      </c>
      <c r="AC27" s="29"/>
      <c r="AD27" s="31">
        <f t="shared" si="15"/>
        <v>0.31015515282174361</v>
      </c>
      <c r="AE27" s="31">
        <f t="shared" si="8"/>
        <v>1.5555444196347503</v>
      </c>
      <c r="AF27" s="31">
        <f t="shared" si="9"/>
        <v>2.3065657421867627</v>
      </c>
      <c r="AG27" s="31">
        <f t="shared" si="10"/>
        <v>261.61708779387266</v>
      </c>
      <c r="AH27" s="31">
        <f t="shared" si="11"/>
        <v>2.9436406484482486E-3</v>
      </c>
      <c r="AI27" s="31">
        <f t="shared" si="12"/>
        <v>0.12864881689719346</v>
      </c>
      <c r="AJ27" s="31">
        <f t="shared" si="13"/>
        <v>0</v>
      </c>
      <c r="AK27" s="31">
        <f t="shared" si="14"/>
        <v>2.7984798220675212E-2</v>
      </c>
    </row>
    <row r="28" spans="1:37" s="20" customFormat="1" hidden="1">
      <c r="A28" s="20">
        <v>2016</v>
      </c>
      <c r="B28" s="20" t="s">
        <v>26</v>
      </c>
      <c r="C28" s="20" t="s">
        <v>27</v>
      </c>
      <c r="D28" s="20">
        <v>2270002021</v>
      </c>
      <c r="E28" s="49" t="s">
        <v>40</v>
      </c>
      <c r="F28" s="49" t="s">
        <v>29</v>
      </c>
      <c r="G28" s="49">
        <v>250</v>
      </c>
      <c r="H28" s="29" t="s">
        <v>87</v>
      </c>
      <c r="I28" s="29" t="s">
        <v>198</v>
      </c>
      <c r="J28" s="29" t="s">
        <v>30</v>
      </c>
      <c r="K28" s="29" t="s">
        <v>31</v>
      </c>
      <c r="L28" s="29" t="s">
        <v>36</v>
      </c>
      <c r="M28" s="29" t="s">
        <v>33</v>
      </c>
      <c r="N28" s="29" t="s">
        <v>34</v>
      </c>
      <c r="O28" s="29" t="s">
        <v>35</v>
      </c>
      <c r="P28" s="29" t="s">
        <v>35</v>
      </c>
      <c r="Q28" s="29" t="s">
        <v>35</v>
      </c>
      <c r="R28" s="30">
        <v>0.2541581</v>
      </c>
      <c r="S28" s="30">
        <v>0.58209549999999999</v>
      </c>
      <c r="T28" s="30">
        <v>3.227538</v>
      </c>
      <c r="U28" s="30">
        <v>3.1346030000000003E-5</v>
      </c>
      <c r="V28" s="30">
        <v>9.5766980000000005E-5</v>
      </c>
      <c r="W28" s="30">
        <v>2.8373489999999999E-4</v>
      </c>
      <c r="X28" s="30">
        <v>3.5560649999999999E-2</v>
      </c>
      <c r="Y28" s="30">
        <v>4.0011839999999998E-7</v>
      </c>
      <c r="Z28" s="30">
        <v>1.048109E-5</v>
      </c>
      <c r="AA28" s="30">
        <v>0</v>
      </c>
      <c r="AB28" s="30">
        <v>2.8283020000000001E-6</v>
      </c>
      <c r="AC28" s="29"/>
      <c r="AD28" s="31">
        <f t="shared" si="15"/>
        <v>0.19541204778940915</v>
      </c>
      <c r="AE28" s="31">
        <f t="shared" si="8"/>
        <v>0.59701409308953601</v>
      </c>
      <c r="AF28" s="31">
        <f t="shared" si="9"/>
        <v>1.768811483888812</v>
      </c>
      <c r="AG28" s="31">
        <f t="shared" si="10"/>
        <v>221.68610944424069</v>
      </c>
      <c r="AH28" s="31">
        <f t="shared" si="11"/>
        <v>2.4943495524703419E-3</v>
      </c>
      <c r="AI28" s="31">
        <f t="shared" si="12"/>
        <v>6.5339414910439958E-2</v>
      </c>
      <c r="AJ28" s="31">
        <f t="shared" si="13"/>
        <v>0</v>
      </c>
      <c r="AK28" s="31">
        <f t="shared" si="14"/>
        <v>1.7631715582065145E-2</v>
      </c>
    </row>
    <row r="29" spans="1:37" s="20" customFormat="1" hidden="1">
      <c r="A29" s="20">
        <v>2016</v>
      </c>
      <c r="B29" s="20" t="s">
        <v>26</v>
      </c>
      <c r="C29" s="20" t="s">
        <v>27</v>
      </c>
      <c r="D29" s="20">
        <v>2270002024</v>
      </c>
      <c r="E29" s="49" t="s">
        <v>41</v>
      </c>
      <c r="F29" s="49" t="s">
        <v>29</v>
      </c>
      <c r="G29" s="49">
        <v>50</v>
      </c>
      <c r="H29" s="29" t="s">
        <v>103</v>
      </c>
      <c r="I29" s="29" t="s">
        <v>197</v>
      </c>
      <c r="J29" s="29" t="s">
        <v>30</v>
      </c>
      <c r="K29" s="29" t="s">
        <v>31</v>
      </c>
      <c r="L29" s="29" t="s">
        <v>32</v>
      </c>
      <c r="M29" s="29" t="s">
        <v>33</v>
      </c>
      <c r="N29" s="29" t="s">
        <v>34</v>
      </c>
      <c r="O29" s="29" t="s">
        <v>35</v>
      </c>
      <c r="P29" s="29" t="s">
        <v>35</v>
      </c>
      <c r="Q29" s="29" t="s">
        <v>35</v>
      </c>
      <c r="R29" s="30">
        <v>0.1210277</v>
      </c>
      <c r="S29" s="30">
        <v>0.1499287</v>
      </c>
      <c r="T29" s="30">
        <v>9.7600190000000003E-2</v>
      </c>
      <c r="U29" s="30">
        <v>2.8433930000000002E-6</v>
      </c>
      <c r="V29" s="30">
        <v>9.7698950000000008E-6</v>
      </c>
      <c r="W29" s="30">
        <v>9.1476899999999998E-6</v>
      </c>
      <c r="X29" s="30">
        <v>1.056621E-3</v>
      </c>
      <c r="Y29" s="30">
        <v>1.3659469999999999E-8</v>
      </c>
      <c r="Z29" s="30">
        <v>7.0090660000000005E-7</v>
      </c>
      <c r="AA29" s="30">
        <v>0</v>
      </c>
      <c r="AB29" s="30">
        <v>2.565548E-7</v>
      </c>
      <c r="AC29" s="29"/>
      <c r="AD29" s="31">
        <f t="shared" si="15"/>
        <v>0.34410037966046531</v>
      </c>
      <c r="AE29" s="31">
        <f t="shared" si="8"/>
        <v>1.1823284993466898</v>
      </c>
      <c r="AF29" s="31">
        <f t="shared" si="9"/>
        <v>1.1070307910360058</v>
      </c>
      <c r="AG29" s="31">
        <f t="shared" si="10"/>
        <v>127.86965687023232</v>
      </c>
      <c r="AH29" s="31">
        <f t="shared" si="11"/>
        <v>1.6530352339478699E-3</v>
      </c>
      <c r="AI29" s="31">
        <f t="shared" si="12"/>
        <v>8.4821981050992937E-2</v>
      </c>
      <c r="AJ29" s="31">
        <f t="shared" si="13"/>
        <v>0</v>
      </c>
      <c r="AK29" s="31">
        <f t="shared" si="14"/>
        <v>3.1047626579834283E-2</v>
      </c>
    </row>
    <row r="30" spans="1:37" s="20" customFormat="1" hidden="1">
      <c r="A30" s="20">
        <v>2016</v>
      </c>
      <c r="B30" s="20" t="s">
        <v>26</v>
      </c>
      <c r="C30" s="20" t="s">
        <v>27</v>
      </c>
      <c r="D30" s="20">
        <v>2270002024</v>
      </c>
      <c r="E30" s="49" t="s">
        <v>41</v>
      </c>
      <c r="F30" s="49" t="s">
        <v>29</v>
      </c>
      <c r="G30" s="49">
        <v>120</v>
      </c>
      <c r="H30" s="29" t="s">
        <v>73</v>
      </c>
      <c r="I30" s="29" t="s">
        <v>196</v>
      </c>
      <c r="J30" s="29" t="s">
        <v>30</v>
      </c>
      <c r="K30" s="29" t="s">
        <v>31</v>
      </c>
      <c r="L30" s="29" t="s">
        <v>32</v>
      </c>
      <c r="M30" s="29" t="s">
        <v>33</v>
      </c>
      <c r="N30" s="29" t="s">
        <v>34</v>
      </c>
      <c r="O30" s="29" t="s">
        <v>35</v>
      </c>
      <c r="P30" s="29" t="s">
        <v>35</v>
      </c>
      <c r="Q30" s="29" t="s">
        <v>35</v>
      </c>
      <c r="R30" s="30">
        <v>2.4205540000000001E-2</v>
      </c>
      <c r="S30" s="30">
        <v>2.998574E-2</v>
      </c>
      <c r="T30" s="30">
        <v>8.7331859999999997E-2</v>
      </c>
      <c r="U30" s="30">
        <v>1.1794009999999999E-6</v>
      </c>
      <c r="V30" s="30">
        <v>6.18225E-6</v>
      </c>
      <c r="W30" s="30">
        <v>8.0698989999999994E-6</v>
      </c>
      <c r="X30" s="30">
        <v>9.5518480000000004E-4</v>
      </c>
      <c r="Y30" s="30">
        <v>1.1204810000000001E-8</v>
      </c>
      <c r="Z30" s="30">
        <v>6.1010830000000003E-7</v>
      </c>
      <c r="AA30" s="30">
        <v>0</v>
      </c>
      <c r="AB30" s="30">
        <v>1.064155E-7</v>
      </c>
      <c r="AC30" s="29"/>
      <c r="AD30" s="31">
        <f t="shared" si="15"/>
        <v>0.29735039255326029</v>
      </c>
      <c r="AE30" s="31">
        <f t="shared" si="8"/>
        <v>1.5586678868021935</v>
      </c>
      <c r="AF30" s="31">
        <f t="shared" si="9"/>
        <v>2.0345816524788116</v>
      </c>
      <c r="AG30" s="31">
        <f t="shared" si="10"/>
        <v>240.82103986761709</v>
      </c>
      <c r="AH30" s="31">
        <f t="shared" si="11"/>
        <v>2.824954915236376E-3</v>
      </c>
      <c r="AI30" s="31">
        <f t="shared" si="12"/>
        <v>0.15382040756706358</v>
      </c>
      <c r="AJ30" s="31">
        <f t="shared" si="13"/>
        <v>0</v>
      </c>
      <c r="AK30" s="31">
        <f t="shared" si="14"/>
        <v>2.6829458936147649E-2</v>
      </c>
    </row>
    <row r="31" spans="1:37" s="20" customFormat="1" hidden="1">
      <c r="A31" s="20">
        <v>2016</v>
      </c>
      <c r="B31" s="20" t="s">
        <v>26</v>
      </c>
      <c r="C31" s="20" t="s">
        <v>27</v>
      </c>
      <c r="D31" s="20">
        <v>2270002024</v>
      </c>
      <c r="E31" s="49" t="s">
        <v>41</v>
      </c>
      <c r="F31" s="49" t="s">
        <v>29</v>
      </c>
      <c r="G31" s="49">
        <v>175</v>
      </c>
      <c r="H31" s="29" t="s">
        <v>71</v>
      </c>
      <c r="I31" s="29" t="s">
        <v>195</v>
      </c>
      <c r="J31" s="29" t="s">
        <v>30</v>
      </c>
      <c r="K31" s="29" t="s">
        <v>31</v>
      </c>
      <c r="L31" s="29" t="s">
        <v>32</v>
      </c>
      <c r="M31" s="29" t="s">
        <v>33</v>
      </c>
      <c r="N31" s="29" t="s">
        <v>34</v>
      </c>
      <c r="O31" s="29" t="s">
        <v>35</v>
      </c>
      <c r="P31" s="29" t="s">
        <v>35</v>
      </c>
      <c r="Q31" s="29" t="s">
        <v>35</v>
      </c>
      <c r="R31" s="30">
        <v>1.8154150000000001E-2</v>
      </c>
      <c r="S31" s="30">
        <v>2.24893E-2</v>
      </c>
      <c r="T31" s="30">
        <v>8.7834469999999998E-2</v>
      </c>
      <c r="U31" s="30">
        <v>8.332429E-7</v>
      </c>
      <c r="V31" s="30">
        <v>5.2758749999999997E-6</v>
      </c>
      <c r="W31" s="30">
        <v>6.9328080000000001E-6</v>
      </c>
      <c r="X31" s="30">
        <v>9.6363809999999999E-4</v>
      </c>
      <c r="Y31" s="30">
        <v>1.084258E-8</v>
      </c>
      <c r="Z31" s="30">
        <v>3.493012E-7</v>
      </c>
      <c r="AA31" s="30">
        <v>0</v>
      </c>
      <c r="AB31" s="30">
        <v>7.5182160000000003E-8</v>
      </c>
      <c r="AC31" s="29"/>
      <c r="AD31" s="31">
        <f t="shared" si="15"/>
        <v>0.19207050435540457</v>
      </c>
      <c r="AE31" s="31">
        <f t="shared" si="8"/>
        <v>1.2161399421058012</v>
      </c>
      <c r="AF31" s="31">
        <f t="shared" si="9"/>
        <v>1.5980789385174281</v>
      </c>
      <c r="AG31" s="31">
        <f t="shared" si="10"/>
        <v>222.12785237424021</v>
      </c>
      <c r="AH31" s="31">
        <f t="shared" si="11"/>
        <v>2.4993189970341449E-3</v>
      </c>
      <c r="AI31" s="31">
        <f t="shared" si="12"/>
        <v>8.051728692311455E-2</v>
      </c>
      <c r="AJ31" s="31">
        <f t="shared" si="13"/>
        <v>0</v>
      </c>
      <c r="AK31" s="31">
        <f t="shared" si="14"/>
        <v>1.7330211142187621E-2</v>
      </c>
    </row>
    <row r="32" spans="1:37" s="20" customFormat="1" hidden="1">
      <c r="A32" s="20">
        <v>2016</v>
      </c>
      <c r="B32" s="20" t="s">
        <v>26</v>
      </c>
      <c r="C32" s="20" t="s">
        <v>27</v>
      </c>
      <c r="D32" s="20">
        <v>2270002024</v>
      </c>
      <c r="E32" s="49" t="s">
        <v>41</v>
      </c>
      <c r="F32" s="49" t="s">
        <v>29</v>
      </c>
      <c r="G32" s="49">
        <v>250</v>
      </c>
      <c r="H32" s="29" t="s">
        <v>87</v>
      </c>
      <c r="I32" s="29" t="s">
        <v>194</v>
      </c>
      <c r="J32" s="29" t="s">
        <v>30</v>
      </c>
      <c r="K32" s="29" t="s">
        <v>31</v>
      </c>
      <c r="L32" s="29" t="s">
        <v>36</v>
      </c>
      <c r="M32" s="29" t="s">
        <v>33</v>
      </c>
      <c r="N32" s="29" t="s">
        <v>34</v>
      </c>
      <c r="O32" s="29" t="s">
        <v>35</v>
      </c>
      <c r="P32" s="29" t="s">
        <v>35</v>
      </c>
      <c r="Q32" s="29" t="s">
        <v>35</v>
      </c>
      <c r="R32" s="30">
        <v>3.6308300000000002E-2</v>
      </c>
      <c r="S32" s="30">
        <v>4.4978600000000001E-2</v>
      </c>
      <c r="T32" s="30">
        <v>0.27454489999999998</v>
      </c>
      <c r="U32" s="30">
        <v>1.8765670000000001E-6</v>
      </c>
      <c r="V32" s="30">
        <v>6.7588439999999999E-6</v>
      </c>
      <c r="W32" s="30">
        <v>1.9248410000000001E-5</v>
      </c>
      <c r="X32" s="30">
        <v>3.0303880000000002E-3</v>
      </c>
      <c r="Y32" s="30">
        <v>3.4097059999999997E-8</v>
      </c>
      <c r="Z32" s="30">
        <v>6.304823E-7</v>
      </c>
      <c r="AA32" s="30">
        <v>0</v>
      </c>
      <c r="AB32" s="30">
        <v>1.6931959999999999E-7</v>
      </c>
      <c r="AC32" s="29"/>
      <c r="AD32" s="31">
        <f t="shared" si="15"/>
        <v>0.1513983612117763</v>
      </c>
      <c r="AE32" s="31">
        <f t="shared" si="8"/>
        <v>0.5452924970363684</v>
      </c>
      <c r="AF32" s="31">
        <f t="shared" si="9"/>
        <v>1.5529302870253856</v>
      </c>
      <c r="AG32" s="31">
        <f t="shared" si="10"/>
        <v>244.48675535476875</v>
      </c>
      <c r="AH32" s="31">
        <f t="shared" si="11"/>
        <v>2.7508951218579501E-3</v>
      </c>
      <c r="AI32" s="31">
        <f t="shared" si="12"/>
        <v>5.0866282415193004E-2</v>
      </c>
      <c r="AJ32" s="31">
        <f t="shared" si="13"/>
        <v>0</v>
      </c>
      <c r="AK32" s="31">
        <f t="shared" si="14"/>
        <v>1.3660428836824624E-2</v>
      </c>
    </row>
    <row r="33" spans="1:37" s="20" customFormat="1">
      <c r="A33" s="20">
        <v>2016</v>
      </c>
      <c r="B33" s="20" t="s">
        <v>26</v>
      </c>
      <c r="C33" s="20" t="s">
        <v>27</v>
      </c>
      <c r="D33" s="20">
        <v>2270002024</v>
      </c>
      <c r="E33" s="49" t="s">
        <v>41</v>
      </c>
      <c r="F33" s="49" t="s">
        <v>29</v>
      </c>
      <c r="G33" s="49">
        <v>500</v>
      </c>
      <c r="H33" s="29" t="s">
        <v>98</v>
      </c>
      <c r="I33" s="29" t="s">
        <v>193</v>
      </c>
      <c r="J33" s="29" t="s">
        <v>30</v>
      </c>
      <c r="K33" s="29" t="s">
        <v>31</v>
      </c>
      <c r="L33" s="29" t="s">
        <v>36</v>
      </c>
      <c r="M33" s="29" t="s">
        <v>33</v>
      </c>
      <c r="N33" s="29" t="s">
        <v>34</v>
      </c>
      <c r="O33" s="29" t="s">
        <v>35</v>
      </c>
      <c r="P33" s="29" t="s">
        <v>35</v>
      </c>
      <c r="Q33" s="29" t="s">
        <v>35</v>
      </c>
      <c r="R33" s="30">
        <v>0.30256919999999998</v>
      </c>
      <c r="S33" s="30">
        <v>0.37482179999999998</v>
      </c>
      <c r="T33" s="30">
        <v>3.7531539999999999</v>
      </c>
      <c r="U33" s="30">
        <v>2.3624139999999999E-5</v>
      </c>
      <c r="V33" s="30">
        <v>1.024146E-4</v>
      </c>
      <c r="W33" s="30">
        <v>2.3607820000000001E-4</v>
      </c>
      <c r="X33" s="30">
        <v>4.1419520000000001E-2</v>
      </c>
      <c r="Y33" s="30">
        <v>4.0654619999999998E-7</v>
      </c>
      <c r="Z33" s="30">
        <v>7.9642329999999993E-6</v>
      </c>
      <c r="AA33" s="30">
        <v>0</v>
      </c>
      <c r="AB33" s="30">
        <v>2.131568E-6</v>
      </c>
      <c r="AC33" s="29"/>
      <c r="AD33" s="31">
        <f t="shared" si="15"/>
        <v>0.11435738160373812</v>
      </c>
      <c r="AE33" s="31">
        <f t="shared" si="8"/>
        <v>0.49575838502456376</v>
      </c>
      <c r="AF33" s="31">
        <f t="shared" si="9"/>
        <v>1.1427838137482933</v>
      </c>
      <c r="AG33" s="31">
        <f t="shared" si="10"/>
        <v>200.49948292228473</v>
      </c>
      <c r="AH33" s="31">
        <f t="shared" si="11"/>
        <v>1.9679683126221583E-3</v>
      </c>
      <c r="AI33" s="31">
        <f t="shared" si="12"/>
        <v>3.8552465078605352E-2</v>
      </c>
      <c r="AJ33" s="31">
        <f t="shared" si="13"/>
        <v>0</v>
      </c>
      <c r="AK33" s="31">
        <f t="shared" si="14"/>
        <v>1.0318281858739276E-2</v>
      </c>
    </row>
    <row r="34" spans="1:37" s="20" customFormat="1" hidden="1">
      <c r="A34" s="20">
        <v>2016</v>
      </c>
      <c r="B34" s="20" t="s">
        <v>26</v>
      </c>
      <c r="C34" s="20" t="s">
        <v>27</v>
      </c>
      <c r="D34" s="20">
        <v>2270002024</v>
      </c>
      <c r="E34" s="49" t="s">
        <v>41</v>
      </c>
      <c r="F34" s="49" t="s">
        <v>29</v>
      </c>
      <c r="G34" s="49">
        <v>750</v>
      </c>
      <c r="H34" s="29" t="s">
        <v>96</v>
      </c>
      <c r="I34" s="29" t="s">
        <v>192</v>
      </c>
      <c r="J34" s="29" t="s">
        <v>30</v>
      </c>
      <c r="K34" s="29" t="s">
        <v>31</v>
      </c>
      <c r="L34" s="29" t="s">
        <v>36</v>
      </c>
      <c r="M34" s="29" t="s">
        <v>33</v>
      </c>
      <c r="N34" s="29" t="s">
        <v>34</v>
      </c>
      <c r="O34" s="29" t="s">
        <v>35</v>
      </c>
      <c r="P34" s="29" t="s">
        <v>35</v>
      </c>
      <c r="Q34" s="29" t="s">
        <v>35</v>
      </c>
      <c r="R34" s="30">
        <v>7.3482019999999997</v>
      </c>
      <c r="S34" s="30">
        <v>9.1029319999999991</v>
      </c>
      <c r="T34" s="30">
        <v>143.00710000000001</v>
      </c>
      <c r="U34" s="30">
        <v>9.1385800000000003E-4</v>
      </c>
      <c r="V34" s="30">
        <v>3.9021799999999999E-3</v>
      </c>
      <c r="W34" s="30">
        <v>9.2516100000000004E-3</v>
      </c>
      <c r="X34" s="30">
        <v>1.5781590000000001</v>
      </c>
      <c r="Y34" s="30">
        <v>1.5867950000000001E-5</v>
      </c>
      <c r="Z34" s="30">
        <v>3.0825139999999997E-4</v>
      </c>
      <c r="AA34" s="30">
        <v>0</v>
      </c>
      <c r="AB34" s="30">
        <v>8.2455949999999994E-5</v>
      </c>
      <c r="AC34" s="29"/>
      <c r="AD34" s="31">
        <f t="shared" si="15"/>
        <v>0.12143369156223512</v>
      </c>
      <c r="AE34" s="31">
        <f t="shared" si="8"/>
        <v>0.51852270543161261</v>
      </c>
      <c r="AF34" s="31">
        <f t="shared" si="9"/>
        <v>1.2293563717712053</v>
      </c>
      <c r="AG34" s="31">
        <f t="shared" si="10"/>
        <v>209.70618328248531</v>
      </c>
      <c r="AH34" s="31">
        <f t="shared" si="11"/>
        <v>2.1085373723543142E-3</v>
      </c>
      <c r="AI34" s="31">
        <f t="shared" si="12"/>
        <v>4.0960527162017681E-2</v>
      </c>
      <c r="AJ34" s="31">
        <f t="shared" si="13"/>
        <v>0</v>
      </c>
      <c r="AK34" s="31">
        <f t="shared" si="14"/>
        <v>1.0956768337937709E-2</v>
      </c>
    </row>
    <row r="35" spans="1:37" s="20" customFormat="1">
      <c r="A35" s="20">
        <v>2016</v>
      </c>
      <c r="B35" s="20" t="s">
        <v>26</v>
      </c>
      <c r="C35" s="20" t="s">
        <v>27</v>
      </c>
      <c r="D35" s="20">
        <v>2270002027</v>
      </c>
      <c r="E35" s="49" t="s">
        <v>42</v>
      </c>
      <c r="F35" s="49" t="s">
        <v>29</v>
      </c>
      <c r="G35" s="49">
        <v>15</v>
      </c>
      <c r="H35" s="29" t="s">
        <v>79</v>
      </c>
      <c r="I35" s="29" t="s">
        <v>191</v>
      </c>
      <c r="J35" s="29" t="s">
        <v>30</v>
      </c>
      <c r="K35" s="29" t="s">
        <v>31</v>
      </c>
      <c r="L35" s="29" t="s">
        <v>32</v>
      </c>
      <c r="M35" s="29" t="s">
        <v>33</v>
      </c>
      <c r="N35" s="29" t="s">
        <v>34</v>
      </c>
      <c r="O35" s="29" t="s">
        <v>35</v>
      </c>
      <c r="P35" s="29" t="s">
        <v>35</v>
      </c>
      <c r="Q35" s="29" t="s">
        <v>35</v>
      </c>
      <c r="R35" s="30">
        <v>17.034649999999999</v>
      </c>
      <c r="S35" s="30">
        <v>35.03302</v>
      </c>
      <c r="T35" s="30">
        <v>9.8636339999999993</v>
      </c>
      <c r="U35" s="30">
        <v>1.2568900000000001E-4</v>
      </c>
      <c r="V35" s="30">
        <v>6.5928980000000002E-4</v>
      </c>
      <c r="W35" s="30">
        <v>7.871121E-4</v>
      </c>
      <c r="X35" s="30">
        <v>0.1079753</v>
      </c>
      <c r="Y35" s="30">
        <v>1.680191E-6</v>
      </c>
      <c r="Z35" s="30">
        <v>3.0756719999999998E-5</v>
      </c>
      <c r="AA35" s="30">
        <v>0</v>
      </c>
      <c r="AB35" s="30">
        <v>1.134071E-5</v>
      </c>
      <c r="AC35" s="29"/>
      <c r="AD35" s="31">
        <f t="shared" si="15"/>
        <v>0.21698588131996613</v>
      </c>
      <c r="AE35" s="31">
        <f t="shared" si="8"/>
        <v>1.138178983827258</v>
      </c>
      <c r="AF35" s="31">
        <f t="shared" si="9"/>
        <v>1.3588477330244439</v>
      </c>
      <c r="AG35" s="31">
        <f t="shared" si="10"/>
        <v>186.40545816489703</v>
      </c>
      <c r="AH35" s="31">
        <f t="shared" si="11"/>
        <v>2.9006335074738062E-3</v>
      </c>
      <c r="AI35" s="31">
        <f t="shared" si="12"/>
        <v>5.309751844402795E-2</v>
      </c>
      <c r="AJ35" s="31">
        <f t="shared" si="13"/>
        <v>0</v>
      </c>
      <c r="AK35" s="31">
        <f t="shared" si="14"/>
        <v>1.9578276174877302E-2</v>
      </c>
    </row>
    <row r="36" spans="1:37" s="20" customFormat="1" hidden="1">
      <c r="A36" s="20">
        <v>2016</v>
      </c>
      <c r="B36" s="20" t="s">
        <v>26</v>
      </c>
      <c r="C36" s="20" t="s">
        <v>27</v>
      </c>
      <c r="D36" s="20">
        <v>2270002027</v>
      </c>
      <c r="E36" s="49" t="s">
        <v>42</v>
      </c>
      <c r="F36" s="49" t="s">
        <v>29</v>
      </c>
      <c r="G36" s="49">
        <v>50</v>
      </c>
      <c r="H36" s="29" t="s">
        <v>190</v>
      </c>
      <c r="I36" s="29" t="s">
        <v>189</v>
      </c>
      <c r="J36" s="29" t="s">
        <v>30</v>
      </c>
      <c r="K36" s="29" t="s">
        <v>31</v>
      </c>
      <c r="L36" s="29" t="s">
        <v>32</v>
      </c>
      <c r="M36" s="29" t="s">
        <v>33</v>
      </c>
      <c r="N36" s="29" t="s">
        <v>34</v>
      </c>
      <c r="O36" s="29" t="s">
        <v>35</v>
      </c>
      <c r="P36" s="29" t="s">
        <v>35</v>
      </c>
      <c r="Q36" s="29" t="s">
        <v>35</v>
      </c>
      <c r="R36" s="30">
        <v>8.4719370000000002E-2</v>
      </c>
      <c r="S36" s="30">
        <v>0.1242853</v>
      </c>
      <c r="T36" s="30">
        <v>0.2070679</v>
      </c>
      <c r="U36" s="30">
        <v>5.226812E-6</v>
      </c>
      <c r="V36" s="30">
        <v>1.9527589999999998E-5</v>
      </c>
      <c r="W36" s="30">
        <v>1.8854139999999999E-5</v>
      </c>
      <c r="X36" s="30">
        <v>2.2469730000000002E-3</v>
      </c>
      <c r="Y36" s="30">
        <v>2.9047749999999999E-8</v>
      </c>
      <c r="Z36" s="30">
        <v>1.3704020000000001E-6</v>
      </c>
      <c r="AA36" s="30">
        <v>0</v>
      </c>
      <c r="AB36" s="30">
        <v>4.716069E-7</v>
      </c>
      <c r="AC36" s="29"/>
      <c r="AD36" s="31">
        <f t="shared" si="15"/>
        <v>0.76304500152471777</v>
      </c>
      <c r="AE36" s="31">
        <f t="shared" si="8"/>
        <v>2.8507682964920229</v>
      </c>
      <c r="AF36" s="31">
        <f t="shared" si="9"/>
        <v>2.7524535577417439</v>
      </c>
      <c r="AG36" s="31">
        <f t="shared" si="10"/>
        <v>328.02815869616126</v>
      </c>
      <c r="AH36" s="31">
        <f t="shared" si="11"/>
        <v>4.2405849766625654E-3</v>
      </c>
      <c r="AI36" s="31">
        <f t="shared" si="12"/>
        <v>0.2000604567716375</v>
      </c>
      <c r="AJ36" s="31">
        <f t="shared" si="13"/>
        <v>0</v>
      </c>
      <c r="AK36" s="31">
        <f t="shared" si="14"/>
        <v>6.884833197168129E-2</v>
      </c>
    </row>
    <row r="37" spans="1:37" s="20" customFormat="1" hidden="1">
      <c r="A37" s="20">
        <v>2016</v>
      </c>
      <c r="B37" s="20" t="s">
        <v>26</v>
      </c>
      <c r="C37" s="20" t="s">
        <v>27</v>
      </c>
      <c r="D37" s="20">
        <v>2270002027</v>
      </c>
      <c r="E37" s="49" t="s">
        <v>42</v>
      </c>
      <c r="F37" s="49" t="s">
        <v>29</v>
      </c>
      <c r="G37" s="49">
        <v>120</v>
      </c>
      <c r="H37" s="29" t="s">
        <v>73</v>
      </c>
      <c r="I37" s="29" t="s">
        <v>188</v>
      </c>
      <c r="J37" s="29" t="s">
        <v>30</v>
      </c>
      <c r="K37" s="29" t="s">
        <v>31</v>
      </c>
      <c r="L37" s="29" t="s">
        <v>32</v>
      </c>
      <c r="M37" s="29" t="s">
        <v>33</v>
      </c>
      <c r="N37" s="29" t="s">
        <v>34</v>
      </c>
      <c r="O37" s="29" t="s">
        <v>35</v>
      </c>
      <c r="P37" s="29" t="s">
        <v>35</v>
      </c>
      <c r="Q37" s="29" t="s">
        <v>35</v>
      </c>
      <c r="R37" s="30">
        <v>1.385767</v>
      </c>
      <c r="S37" s="30">
        <v>2.032953</v>
      </c>
      <c r="T37" s="30">
        <v>7.4416339999999996</v>
      </c>
      <c r="U37" s="30">
        <v>8.9651699999999994E-5</v>
      </c>
      <c r="V37" s="30">
        <v>5.157518E-4</v>
      </c>
      <c r="W37" s="30">
        <v>6.3573950000000003E-4</v>
      </c>
      <c r="X37" s="30">
        <v>8.1454960000000007E-2</v>
      </c>
      <c r="Y37" s="30">
        <v>9.5550830000000004E-7</v>
      </c>
      <c r="Z37" s="30">
        <v>4.7908560000000001E-5</v>
      </c>
      <c r="AA37" s="30">
        <v>0</v>
      </c>
      <c r="AB37" s="30">
        <v>8.0891300000000006E-6</v>
      </c>
      <c r="AC37" s="29"/>
      <c r="AD37" s="31">
        <f t="shared" si="15"/>
        <v>0.33339032038615751</v>
      </c>
      <c r="AE37" s="31">
        <f t="shared" si="8"/>
        <v>1.9179408515592837</v>
      </c>
      <c r="AF37" s="31">
        <f t="shared" si="9"/>
        <v>2.3641425158377989</v>
      </c>
      <c r="AG37" s="31">
        <f t="shared" si="10"/>
        <v>302.9088707904217</v>
      </c>
      <c r="AH37" s="31">
        <f t="shared" si="11"/>
        <v>3.5532758248715051E-3</v>
      </c>
      <c r="AI37" s="31">
        <f t="shared" si="12"/>
        <v>0.1781589213326624</v>
      </c>
      <c r="AJ37" s="31">
        <f t="shared" si="13"/>
        <v>0</v>
      </c>
      <c r="AK37" s="31">
        <f t="shared" si="14"/>
        <v>3.0081277235627191E-2</v>
      </c>
    </row>
    <row r="38" spans="1:37" s="20" customFormat="1" hidden="1">
      <c r="A38" s="20">
        <v>2016</v>
      </c>
      <c r="B38" s="20" t="s">
        <v>26</v>
      </c>
      <c r="C38" s="20" t="s">
        <v>27</v>
      </c>
      <c r="D38" s="20">
        <v>2270002027</v>
      </c>
      <c r="E38" s="49" t="s">
        <v>42</v>
      </c>
      <c r="F38" s="49" t="s">
        <v>29</v>
      </c>
      <c r="G38" s="49">
        <v>175</v>
      </c>
      <c r="H38" s="29" t="s">
        <v>71</v>
      </c>
      <c r="I38" s="29" t="s">
        <v>187</v>
      </c>
      <c r="J38" s="29" t="s">
        <v>30</v>
      </c>
      <c r="K38" s="29" t="s">
        <v>31</v>
      </c>
      <c r="L38" s="29" t="s">
        <v>32</v>
      </c>
      <c r="M38" s="29" t="s">
        <v>33</v>
      </c>
      <c r="N38" s="29" t="s">
        <v>34</v>
      </c>
      <c r="O38" s="29" t="s">
        <v>35</v>
      </c>
      <c r="P38" s="29" t="s">
        <v>35</v>
      </c>
      <c r="Q38" s="29" t="s">
        <v>35</v>
      </c>
      <c r="R38" s="30">
        <v>0.85929639999999996</v>
      </c>
      <c r="S38" s="30">
        <v>1.260608</v>
      </c>
      <c r="T38" s="30">
        <v>8.8656740000000003</v>
      </c>
      <c r="U38" s="30">
        <v>7.4457209999999997E-5</v>
      </c>
      <c r="V38" s="30">
        <v>5.2215759999999997E-4</v>
      </c>
      <c r="W38" s="30">
        <v>6.3954249999999995E-4</v>
      </c>
      <c r="X38" s="30">
        <v>9.7322560000000002E-2</v>
      </c>
      <c r="Y38" s="30">
        <v>1.0950460000000001E-6</v>
      </c>
      <c r="Z38" s="30">
        <v>3.1702390000000003E-5</v>
      </c>
      <c r="AA38" s="30">
        <v>0</v>
      </c>
      <c r="AB38" s="30">
        <v>6.7181549999999997E-6</v>
      </c>
      <c r="AC38" s="29"/>
      <c r="AD38" s="31">
        <f t="shared" si="15"/>
        <v>0.30619048636848251</v>
      </c>
      <c r="AE38" s="31">
        <f t="shared" si="8"/>
        <v>2.1472694115855209</v>
      </c>
      <c r="AF38" s="31">
        <f t="shared" si="9"/>
        <v>2.6299914961669293</v>
      </c>
      <c r="AG38" s="31">
        <f t="shared" si="10"/>
        <v>400.21969640046706</v>
      </c>
      <c r="AH38" s="31">
        <f t="shared" si="11"/>
        <v>4.5031591612935988E-3</v>
      </c>
      <c r="AI38" s="31">
        <f t="shared" si="12"/>
        <v>0.13036978169264357</v>
      </c>
      <c r="AJ38" s="31">
        <f t="shared" si="13"/>
        <v>0</v>
      </c>
      <c r="AK38" s="31">
        <f t="shared" si="14"/>
        <v>2.7627077981418491E-2</v>
      </c>
    </row>
    <row r="39" spans="1:37" s="20" customFormat="1" hidden="1">
      <c r="A39" s="20">
        <v>2016</v>
      </c>
      <c r="B39" s="20" t="s">
        <v>26</v>
      </c>
      <c r="C39" s="20" t="s">
        <v>27</v>
      </c>
      <c r="D39" s="20">
        <v>2270002027</v>
      </c>
      <c r="E39" s="49" t="s">
        <v>42</v>
      </c>
      <c r="F39" s="49" t="s">
        <v>29</v>
      </c>
      <c r="G39" s="49">
        <v>250</v>
      </c>
      <c r="H39" s="29" t="s">
        <v>87</v>
      </c>
      <c r="I39" s="29" t="s">
        <v>186</v>
      </c>
      <c r="J39" s="29" t="s">
        <v>30</v>
      </c>
      <c r="K39" s="29" t="s">
        <v>31</v>
      </c>
      <c r="L39" s="29" t="s">
        <v>36</v>
      </c>
      <c r="M39" s="29" t="s">
        <v>33</v>
      </c>
      <c r="N39" s="29" t="s">
        <v>34</v>
      </c>
      <c r="O39" s="29" t="s">
        <v>35</v>
      </c>
      <c r="P39" s="29" t="s">
        <v>35</v>
      </c>
      <c r="Q39" s="29" t="s">
        <v>35</v>
      </c>
      <c r="R39" s="30">
        <v>0.18154149999999999</v>
      </c>
      <c r="S39" s="30">
        <v>0.2663256</v>
      </c>
      <c r="T39" s="30">
        <v>3.0745269999999998</v>
      </c>
      <c r="U39" s="30">
        <v>1.7623350000000001E-5</v>
      </c>
      <c r="V39" s="30">
        <v>6.6470209999999993E-5</v>
      </c>
      <c r="W39" s="30">
        <v>1.9406529999999999E-4</v>
      </c>
      <c r="X39" s="30">
        <v>3.3964859999999999E-2</v>
      </c>
      <c r="Y39" s="30">
        <v>3.8216300000000001E-7</v>
      </c>
      <c r="Z39" s="30">
        <v>5.6698259999999998E-6</v>
      </c>
      <c r="AA39" s="30">
        <v>0</v>
      </c>
      <c r="AB39" s="30">
        <v>1.5901269999999999E-6</v>
      </c>
      <c r="AC39" s="29"/>
      <c r="AD39" s="31">
        <f t="shared" si="15"/>
        <v>0.24012566752876929</v>
      </c>
      <c r="AE39" s="31">
        <f t="shared" si="8"/>
        <v>0.9056849887806504</v>
      </c>
      <c r="AF39" s="31">
        <f t="shared" si="9"/>
        <v>2.6442225630581517</v>
      </c>
      <c r="AG39" s="31">
        <f t="shared" si="10"/>
        <v>462.7857178130829</v>
      </c>
      <c r="AH39" s="31">
        <f t="shared" si="11"/>
        <v>5.2071340284223526E-3</v>
      </c>
      <c r="AI39" s="31">
        <f t="shared" si="12"/>
        <v>7.7253799817967178E-2</v>
      </c>
      <c r="AJ39" s="31">
        <f t="shared" si="13"/>
        <v>0</v>
      </c>
      <c r="AK39" s="31">
        <f t="shared" si="14"/>
        <v>2.1666159233659846E-2</v>
      </c>
    </row>
    <row r="40" spans="1:37" s="20" customFormat="1" hidden="1">
      <c r="A40" s="20">
        <v>2016</v>
      </c>
      <c r="B40" s="20" t="s">
        <v>26</v>
      </c>
      <c r="C40" s="20" t="s">
        <v>27</v>
      </c>
      <c r="D40" s="20">
        <v>2270002030</v>
      </c>
      <c r="E40" s="49" t="s">
        <v>43</v>
      </c>
      <c r="F40" s="49" t="s">
        <v>29</v>
      </c>
      <c r="G40" s="49">
        <v>15</v>
      </c>
      <c r="H40" s="29" t="s">
        <v>79</v>
      </c>
      <c r="I40" s="29" t="s">
        <v>185</v>
      </c>
      <c r="J40" s="29" t="s">
        <v>30</v>
      </c>
      <c r="K40" s="29" t="s">
        <v>31</v>
      </c>
      <c r="L40" s="29" t="s">
        <v>32</v>
      </c>
      <c r="M40" s="29" t="s">
        <v>33</v>
      </c>
      <c r="N40" s="29" t="s">
        <v>34</v>
      </c>
      <c r="O40" s="29" t="s">
        <v>35</v>
      </c>
      <c r="P40" s="29" t="s">
        <v>35</v>
      </c>
      <c r="Q40" s="29" t="s">
        <v>35</v>
      </c>
      <c r="R40" s="30">
        <v>0.45385379999999997</v>
      </c>
      <c r="S40" s="30">
        <v>0.76910869999999998</v>
      </c>
      <c r="T40" s="30">
        <v>0.29708839999999997</v>
      </c>
      <c r="U40" s="30">
        <v>3.785698E-6</v>
      </c>
      <c r="V40" s="30">
        <v>1.9857519999999999E-5</v>
      </c>
      <c r="W40" s="30">
        <v>2.3707480000000002E-5</v>
      </c>
      <c r="X40" s="30">
        <v>3.25217E-3</v>
      </c>
      <c r="Y40" s="30">
        <v>5.0606640000000002E-8</v>
      </c>
      <c r="Z40" s="30">
        <v>9.2637919999999997E-7</v>
      </c>
      <c r="AA40" s="30">
        <v>0</v>
      </c>
      <c r="AB40" s="30">
        <v>3.4157740000000001E-7</v>
      </c>
      <c r="AC40" s="29"/>
      <c r="AD40" s="31">
        <f t="shared" si="15"/>
        <v>0.29769396060660863</v>
      </c>
      <c r="AE40" s="31">
        <f t="shared" si="8"/>
        <v>1.5615254509538119</v>
      </c>
      <c r="AF40" s="31">
        <f t="shared" si="9"/>
        <v>1.8642727489625335</v>
      </c>
      <c r="AG40" s="31">
        <f t="shared" si="10"/>
        <v>255.73919733322481</v>
      </c>
      <c r="AH40" s="31">
        <f t="shared" si="11"/>
        <v>3.9795279746542983E-3</v>
      </c>
      <c r="AI40" s="31">
        <f t="shared" si="12"/>
        <v>7.2847198342705005E-2</v>
      </c>
      <c r="AJ40" s="31">
        <f t="shared" si="13"/>
        <v>0</v>
      </c>
      <c r="AK40" s="31">
        <f t="shared" si="14"/>
        <v>2.6860443981455422E-2</v>
      </c>
    </row>
    <row r="41" spans="1:37" s="20" customFormat="1" hidden="1">
      <c r="A41" s="20">
        <v>2016</v>
      </c>
      <c r="B41" s="20" t="s">
        <v>26</v>
      </c>
      <c r="C41" s="20" t="s">
        <v>27</v>
      </c>
      <c r="D41" s="20">
        <v>2270002030</v>
      </c>
      <c r="E41" s="49" t="s">
        <v>43</v>
      </c>
      <c r="F41" s="49" t="s">
        <v>29</v>
      </c>
      <c r="G41" s="49">
        <v>25</v>
      </c>
      <c r="H41" s="29" t="s">
        <v>77</v>
      </c>
      <c r="I41" s="29" t="s">
        <v>184</v>
      </c>
      <c r="J41" s="29" t="s">
        <v>30</v>
      </c>
      <c r="K41" s="29" t="s">
        <v>31</v>
      </c>
      <c r="L41" s="29" t="s">
        <v>32</v>
      </c>
      <c r="M41" s="29" t="s">
        <v>33</v>
      </c>
      <c r="N41" s="29" t="s">
        <v>34</v>
      </c>
      <c r="O41" s="29" t="s">
        <v>35</v>
      </c>
      <c r="P41" s="29" t="s">
        <v>35</v>
      </c>
      <c r="Q41" s="29" t="s">
        <v>35</v>
      </c>
      <c r="R41" s="30">
        <v>0.47805930000000002</v>
      </c>
      <c r="S41" s="30">
        <v>0.81012779999999995</v>
      </c>
      <c r="T41" s="30">
        <v>1.2134259999999999</v>
      </c>
      <c r="U41" s="30">
        <v>1.6071239999999999E-5</v>
      </c>
      <c r="V41" s="30">
        <v>5.4853309999999999E-5</v>
      </c>
      <c r="W41" s="30">
        <v>1.015574E-4</v>
      </c>
      <c r="X41" s="30">
        <v>1.332185E-2</v>
      </c>
      <c r="Y41" s="30">
        <v>1.6902909999999999E-7</v>
      </c>
      <c r="Z41" s="30">
        <v>3.7894659999999998E-6</v>
      </c>
      <c r="AA41" s="30">
        <v>0</v>
      </c>
      <c r="AB41" s="30">
        <v>1.450082E-6</v>
      </c>
      <c r="AC41" s="29"/>
      <c r="AD41" s="31">
        <f t="shared" si="15"/>
        <v>0.71987797125342456</v>
      </c>
      <c r="AE41" s="31">
        <f t="shared" si="8"/>
        <v>2.4570406215908163</v>
      </c>
      <c r="AF41" s="31">
        <f t="shared" si="9"/>
        <v>4.5490537804035363</v>
      </c>
      <c r="AG41" s="31">
        <f t="shared" si="10"/>
        <v>596.72473009814007</v>
      </c>
      <c r="AH41" s="31">
        <f t="shared" si="11"/>
        <v>7.5713090956760157E-3</v>
      </c>
      <c r="AI41" s="31">
        <f t="shared" si="12"/>
        <v>0.16974129539561539</v>
      </c>
      <c r="AJ41" s="31">
        <f t="shared" si="13"/>
        <v>0</v>
      </c>
      <c r="AK41" s="31">
        <f t="shared" si="14"/>
        <v>6.4953425392882458E-2</v>
      </c>
    </row>
    <row r="42" spans="1:37" s="20" customFormat="1" hidden="1">
      <c r="A42" s="20">
        <v>2016</v>
      </c>
      <c r="B42" s="20" t="s">
        <v>26</v>
      </c>
      <c r="C42" s="20" t="s">
        <v>27</v>
      </c>
      <c r="D42" s="20">
        <v>2270002030</v>
      </c>
      <c r="E42" s="49" t="s">
        <v>43</v>
      </c>
      <c r="F42" s="49" t="s">
        <v>29</v>
      </c>
      <c r="G42" s="49">
        <v>50</v>
      </c>
      <c r="H42" s="29" t="s">
        <v>75</v>
      </c>
      <c r="I42" s="29" t="s">
        <v>183</v>
      </c>
      <c r="J42" s="29" t="s">
        <v>30</v>
      </c>
      <c r="K42" s="29" t="s">
        <v>31</v>
      </c>
      <c r="L42" s="29" t="s">
        <v>32</v>
      </c>
      <c r="M42" s="29" t="s">
        <v>33</v>
      </c>
      <c r="N42" s="29" t="s">
        <v>34</v>
      </c>
      <c r="O42" s="29" t="s">
        <v>35</v>
      </c>
      <c r="P42" s="29" t="s">
        <v>35</v>
      </c>
      <c r="Q42" s="29" t="s">
        <v>35</v>
      </c>
      <c r="R42" s="30">
        <v>18.19651</v>
      </c>
      <c r="S42" s="30">
        <v>31.381060000000002</v>
      </c>
      <c r="T42" s="30">
        <v>48.093559999999997</v>
      </c>
      <c r="U42" s="30">
        <v>2.0629730000000001E-3</v>
      </c>
      <c r="V42" s="30">
        <v>5.9973200000000004E-3</v>
      </c>
      <c r="W42" s="30">
        <v>4.9320989999999997E-3</v>
      </c>
      <c r="X42" s="30">
        <v>0.51603449999999995</v>
      </c>
      <c r="Y42" s="30">
        <v>6.6710409999999998E-6</v>
      </c>
      <c r="Z42" s="30">
        <v>4.6288550000000002E-4</v>
      </c>
      <c r="AA42" s="30">
        <v>0</v>
      </c>
      <c r="AB42" s="30">
        <v>1.861388E-4</v>
      </c>
      <c r="AC42" s="29"/>
      <c r="AD42" s="31">
        <f t="shared" si="15"/>
        <v>1.1927762195413412</v>
      </c>
      <c r="AE42" s="31">
        <f t="shared" si="8"/>
        <v>3.4675493460067952</v>
      </c>
      <c r="AF42" s="31">
        <f t="shared" si="9"/>
        <v>2.8516565168926733</v>
      </c>
      <c r="AG42" s="31">
        <f t="shared" si="10"/>
        <v>298.36245072664855</v>
      </c>
      <c r="AH42" s="31">
        <f t="shared" si="11"/>
        <v>3.8570834734072078E-3</v>
      </c>
      <c r="AI42" s="31">
        <f t="shared" si="12"/>
        <v>0.26763259469246742</v>
      </c>
      <c r="AJ42" s="31">
        <f t="shared" si="13"/>
        <v>0</v>
      </c>
      <c r="AK42" s="31">
        <f t="shared" si="14"/>
        <v>0.10762231700267615</v>
      </c>
    </row>
    <row r="43" spans="1:37" s="20" customFormat="1">
      <c r="A43" s="20">
        <v>2016</v>
      </c>
      <c r="B43" s="20" t="s">
        <v>26</v>
      </c>
      <c r="C43" s="20" t="s">
        <v>27</v>
      </c>
      <c r="D43" s="20">
        <v>2270002030</v>
      </c>
      <c r="E43" s="49" t="s">
        <v>43</v>
      </c>
      <c r="F43" s="49" t="s">
        <v>29</v>
      </c>
      <c r="G43" s="49">
        <v>120</v>
      </c>
      <c r="H43" s="29" t="s">
        <v>73</v>
      </c>
      <c r="I43" s="29" t="s">
        <v>182</v>
      </c>
      <c r="J43" s="29" t="s">
        <v>30</v>
      </c>
      <c r="K43" s="29" t="s">
        <v>31</v>
      </c>
      <c r="L43" s="29" t="s">
        <v>32</v>
      </c>
      <c r="M43" s="29" t="s">
        <v>33</v>
      </c>
      <c r="N43" s="29" t="s">
        <v>34</v>
      </c>
      <c r="O43" s="29" t="s">
        <v>35</v>
      </c>
      <c r="P43" s="29" t="s">
        <v>35</v>
      </c>
      <c r="Q43" s="29" t="s">
        <v>35</v>
      </c>
      <c r="R43" s="30">
        <v>24.659389999999998</v>
      </c>
      <c r="S43" s="30">
        <v>42.526710000000001</v>
      </c>
      <c r="T43" s="30">
        <v>126.3901</v>
      </c>
      <c r="U43" s="30">
        <v>2.3137370000000002E-3</v>
      </c>
      <c r="V43" s="30">
        <v>9.7064079999999997E-3</v>
      </c>
      <c r="W43" s="30">
        <v>1.418559E-2</v>
      </c>
      <c r="X43" s="30">
        <v>1.3786499999999999</v>
      </c>
      <c r="Y43" s="30">
        <v>1.6172269999999999E-5</v>
      </c>
      <c r="Z43" s="30">
        <v>1.1835459999999999E-3</v>
      </c>
      <c r="AA43" s="30">
        <v>0</v>
      </c>
      <c r="AB43" s="30">
        <v>2.087647E-4</v>
      </c>
      <c r="AC43" s="29"/>
      <c r="AD43" s="31">
        <f t="shared" si="15"/>
        <v>0.41131448259223441</v>
      </c>
      <c r="AE43" s="31">
        <f t="shared" si="8"/>
        <v>1.725514258685894</v>
      </c>
      <c r="AF43" s="31">
        <f t="shared" si="9"/>
        <v>2.5217812617058786</v>
      </c>
      <c r="AG43" s="31">
        <f t="shared" si="10"/>
        <v>245.08347812468918</v>
      </c>
      <c r="AH43" s="31">
        <f t="shared" si="11"/>
        <v>2.8749546155815956E-3</v>
      </c>
      <c r="AI43" s="31">
        <f t="shared" si="12"/>
        <v>0.21039971726004669</v>
      </c>
      <c r="AJ43" s="31">
        <f t="shared" si="13"/>
        <v>0</v>
      </c>
      <c r="AK43" s="31">
        <f t="shared" si="14"/>
        <v>3.7112232100719761E-2</v>
      </c>
    </row>
    <row r="44" spans="1:37" s="20" customFormat="1" hidden="1">
      <c r="A44" s="20">
        <v>2016</v>
      </c>
      <c r="B44" s="20" t="s">
        <v>26</v>
      </c>
      <c r="C44" s="20" t="s">
        <v>27</v>
      </c>
      <c r="D44" s="20">
        <v>2270002030</v>
      </c>
      <c r="E44" s="49" t="s">
        <v>43</v>
      </c>
      <c r="F44" s="49" t="s">
        <v>29</v>
      </c>
      <c r="G44" s="49">
        <v>175</v>
      </c>
      <c r="H44" s="29" t="s">
        <v>71</v>
      </c>
      <c r="I44" s="29" t="s">
        <v>181</v>
      </c>
      <c r="J44" s="29" t="s">
        <v>30</v>
      </c>
      <c r="K44" s="29" t="s">
        <v>31</v>
      </c>
      <c r="L44" s="29" t="s">
        <v>32</v>
      </c>
      <c r="M44" s="29" t="s">
        <v>33</v>
      </c>
      <c r="N44" s="29" t="s">
        <v>34</v>
      </c>
      <c r="O44" s="29" t="s">
        <v>35</v>
      </c>
      <c r="P44" s="29" t="s">
        <v>35</v>
      </c>
      <c r="Q44" s="29" t="s">
        <v>35</v>
      </c>
      <c r="R44" s="30">
        <v>2.6989179999999999</v>
      </c>
      <c r="S44" s="30">
        <v>4.6544590000000001</v>
      </c>
      <c r="T44" s="30">
        <v>30.556509999999999</v>
      </c>
      <c r="U44" s="30">
        <v>3.9351000000000002E-4</v>
      </c>
      <c r="V44" s="30">
        <v>1.9763480000000002E-3</v>
      </c>
      <c r="W44" s="30">
        <v>2.9954230000000001E-3</v>
      </c>
      <c r="X44" s="30">
        <v>0.33458270000000001</v>
      </c>
      <c r="Y44" s="30">
        <v>3.7646290000000001E-6</v>
      </c>
      <c r="Z44" s="30">
        <v>1.6434500000000001E-4</v>
      </c>
      <c r="AA44" s="30">
        <v>0</v>
      </c>
      <c r="AB44" s="30">
        <v>3.5505769999999999E-5</v>
      </c>
      <c r="AC44" s="29"/>
      <c r="AD44" s="31">
        <f t="shared" si="15"/>
        <v>0.438279903206796</v>
      </c>
      <c r="AE44" s="31">
        <f t="shared" si="8"/>
        <v>2.2011984705419043</v>
      </c>
      <c r="AF44" s="31">
        <f t="shared" si="9"/>
        <v>3.3362143338248331</v>
      </c>
      <c r="AG44" s="31">
        <f t="shared" si="10"/>
        <v>372.64840377796861</v>
      </c>
      <c r="AH44" s="31">
        <f t="shared" si="11"/>
        <v>4.1929334292127186E-3</v>
      </c>
      <c r="AI44" s="31">
        <f t="shared" si="12"/>
        <v>0.18304264362410327</v>
      </c>
      <c r="AJ44" s="31">
        <f t="shared" si="13"/>
        <v>0</v>
      </c>
      <c r="AK44" s="31">
        <f t="shared" si="14"/>
        <v>3.9545285860290103E-2</v>
      </c>
    </row>
    <row r="45" spans="1:37" s="20" customFormat="1" hidden="1">
      <c r="A45" s="20">
        <v>2016</v>
      </c>
      <c r="B45" s="20" t="s">
        <v>26</v>
      </c>
      <c r="C45" s="20" t="s">
        <v>27</v>
      </c>
      <c r="D45" s="20">
        <v>2270002030</v>
      </c>
      <c r="E45" s="49" t="s">
        <v>43</v>
      </c>
      <c r="F45" s="49" t="s">
        <v>29</v>
      </c>
      <c r="G45" s="49">
        <v>250</v>
      </c>
      <c r="H45" s="29" t="s">
        <v>87</v>
      </c>
      <c r="I45" s="29" t="s">
        <v>180</v>
      </c>
      <c r="J45" s="29" t="s">
        <v>30</v>
      </c>
      <c r="K45" s="29" t="s">
        <v>31</v>
      </c>
      <c r="L45" s="29" t="s">
        <v>36</v>
      </c>
      <c r="M45" s="29" t="s">
        <v>33</v>
      </c>
      <c r="N45" s="29" t="s">
        <v>34</v>
      </c>
      <c r="O45" s="29" t="s">
        <v>35</v>
      </c>
      <c r="P45" s="29" t="s">
        <v>35</v>
      </c>
      <c r="Q45" s="29" t="s">
        <v>35</v>
      </c>
      <c r="R45" s="30">
        <v>0.2420553</v>
      </c>
      <c r="S45" s="30">
        <v>0.41744019999999998</v>
      </c>
      <c r="T45" s="30">
        <v>4.2196999999999996</v>
      </c>
      <c r="U45" s="30">
        <v>4.1551080000000001E-5</v>
      </c>
      <c r="V45" s="30">
        <v>1.3012700000000001E-4</v>
      </c>
      <c r="W45" s="30">
        <v>3.7854879999999998E-4</v>
      </c>
      <c r="X45" s="30">
        <v>4.6482080000000002E-2</v>
      </c>
      <c r="Y45" s="30">
        <v>5.2300330000000002E-7</v>
      </c>
      <c r="Z45" s="30">
        <v>1.440752E-5</v>
      </c>
      <c r="AA45" s="30">
        <v>0</v>
      </c>
      <c r="AB45" s="30">
        <v>3.7490870000000001E-6</v>
      </c>
      <c r="AC45" s="29"/>
      <c r="AD45" s="31">
        <f t="shared" si="15"/>
        <v>0.36120277611978918</v>
      </c>
      <c r="AE45" s="31">
        <f t="shared" si="8"/>
        <v>1.131191623614592</v>
      </c>
      <c r="AF45" s="31">
        <f t="shared" si="9"/>
        <v>3.2907177733241793</v>
      </c>
      <c r="AG45" s="31">
        <f t="shared" si="10"/>
        <v>404.06786865280355</v>
      </c>
      <c r="AH45" s="31">
        <f t="shared" si="11"/>
        <v>4.5464580915781485E-3</v>
      </c>
      <c r="AI45" s="31">
        <f t="shared" si="12"/>
        <v>0.12524430703128256</v>
      </c>
      <c r="AJ45" s="31">
        <f t="shared" si="13"/>
        <v>0</v>
      </c>
      <c r="AK45" s="31">
        <f t="shared" si="14"/>
        <v>3.2590744508075649E-2</v>
      </c>
    </row>
    <row r="46" spans="1:37" s="20" customFormat="1" hidden="1">
      <c r="A46" s="20">
        <v>2016</v>
      </c>
      <c r="B46" s="20" t="s">
        <v>26</v>
      </c>
      <c r="C46" s="20" t="s">
        <v>27</v>
      </c>
      <c r="D46" s="20">
        <v>2270002030</v>
      </c>
      <c r="E46" s="49" t="s">
        <v>43</v>
      </c>
      <c r="F46" s="49" t="s">
        <v>29</v>
      </c>
      <c r="G46" s="49">
        <v>500</v>
      </c>
      <c r="H46" s="29" t="s">
        <v>98</v>
      </c>
      <c r="I46" s="29" t="s">
        <v>179</v>
      </c>
      <c r="J46" s="29" t="s">
        <v>30</v>
      </c>
      <c r="K46" s="29" t="s">
        <v>31</v>
      </c>
      <c r="L46" s="29" t="s">
        <v>36</v>
      </c>
      <c r="M46" s="29" t="s">
        <v>33</v>
      </c>
      <c r="N46" s="29" t="s">
        <v>34</v>
      </c>
      <c r="O46" s="29" t="s">
        <v>35</v>
      </c>
      <c r="P46" s="29" t="s">
        <v>35</v>
      </c>
      <c r="Q46" s="29" t="s">
        <v>35</v>
      </c>
      <c r="R46" s="30">
        <v>0.30862050000000002</v>
      </c>
      <c r="S46" s="30">
        <v>0.53223620000000005</v>
      </c>
      <c r="T46" s="30">
        <v>7.5189599999999999</v>
      </c>
      <c r="U46" s="30">
        <v>6.8065730000000003E-5</v>
      </c>
      <c r="V46" s="30">
        <v>2.824797E-4</v>
      </c>
      <c r="W46" s="30">
        <v>6.0649629999999998E-4</v>
      </c>
      <c r="X46" s="30">
        <v>8.2770469999999999E-2</v>
      </c>
      <c r="Y46" s="30">
        <v>8.1241909999999998E-7</v>
      </c>
      <c r="Z46" s="30">
        <v>2.321058E-5</v>
      </c>
      <c r="AA46" s="30">
        <v>0</v>
      </c>
      <c r="AB46" s="30">
        <v>6.1414619999999998E-6</v>
      </c>
      <c r="AC46" s="29"/>
      <c r="AD46" s="31">
        <f t="shared" si="15"/>
        <v>0.23203694245524831</v>
      </c>
      <c r="AE46" s="31">
        <f t="shared" si="8"/>
        <v>0.96297690326212293</v>
      </c>
      <c r="AF46" s="31">
        <f t="shared" si="9"/>
        <v>2.0675536288587661</v>
      </c>
      <c r="AG46" s="31">
        <f t="shared" si="10"/>
        <v>282.16558882691561</v>
      </c>
      <c r="AH46" s="31">
        <f t="shared" si="11"/>
        <v>2.7695470827425869E-3</v>
      </c>
      <c r="AI46" s="31">
        <f t="shared" si="12"/>
        <v>7.9125163511989602E-2</v>
      </c>
      <c r="AJ46" s="31">
        <f t="shared" si="13"/>
        <v>0</v>
      </c>
      <c r="AK46" s="31">
        <f t="shared" si="14"/>
        <v>2.0936322356126844E-2</v>
      </c>
    </row>
    <row r="47" spans="1:37" s="20" customFormat="1" hidden="1">
      <c r="A47" s="20">
        <v>2016</v>
      </c>
      <c r="B47" s="20" t="s">
        <v>26</v>
      </c>
      <c r="C47" s="20" t="s">
        <v>27</v>
      </c>
      <c r="D47" s="20">
        <v>2270002030</v>
      </c>
      <c r="E47" s="49" t="s">
        <v>43</v>
      </c>
      <c r="F47" s="49" t="s">
        <v>29</v>
      </c>
      <c r="G47" s="49">
        <v>750</v>
      </c>
      <c r="H47" s="29" t="s">
        <v>96</v>
      </c>
      <c r="I47" s="29" t="s">
        <v>178</v>
      </c>
      <c r="J47" s="29" t="s">
        <v>30</v>
      </c>
      <c r="K47" s="29" t="s">
        <v>31</v>
      </c>
      <c r="L47" s="29" t="s">
        <v>36</v>
      </c>
      <c r="M47" s="29" t="s">
        <v>33</v>
      </c>
      <c r="N47" s="29" t="s">
        <v>34</v>
      </c>
      <c r="O47" s="29" t="s">
        <v>35</v>
      </c>
      <c r="P47" s="29" t="s">
        <v>35</v>
      </c>
      <c r="Q47" s="29" t="s">
        <v>35</v>
      </c>
      <c r="R47" s="30">
        <v>1.469641</v>
      </c>
      <c r="S47" s="30">
        <v>2.534491</v>
      </c>
      <c r="T47" s="30">
        <v>67.500820000000004</v>
      </c>
      <c r="U47" s="30">
        <v>6.1450610000000005E-4</v>
      </c>
      <c r="V47" s="30">
        <v>2.535888E-3</v>
      </c>
      <c r="W47" s="30">
        <v>5.5716569999999998E-3</v>
      </c>
      <c r="X47" s="30">
        <v>0.74305049999999995</v>
      </c>
      <c r="Y47" s="30">
        <v>7.4711670000000003E-6</v>
      </c>
      <c r="Z47" s="30">
        <v>2.1094540000000001E-4</v>
      </c>
      <c r="AA47" s="30">
        <v>0</v>
      </c>
      <c r="AB47" s="30">
        <v>5.5445899999999997E-5</v>
      </c>
      <c r="AC47" s="29"/>
      <c r="AD47" s="31">
        <f t="shared" si="15"/>
        <v>0.29327647190698253</v>
      </c>
      <c r="AE47" s="31">
        <f t="shared" si="8"/>
        <v>1.2102667260605779</v>
      </c>
      <c r="AF47" s="31">
        <f t="shared" si="9"/>
        <v>2.6591044541882374</v>
      </c>
      <c r="AG47" s="31">
        <f t="shared" si="10"/>
        <v>354.6250054941998</v>
      </c>
      <c r="AH47" s="31">
        <f t="shared" si="11"/>
        <v>3.5656562217818103E-3</v>
      </c>
      <c r="AI47" s="31">
        <f t="shared" si="12"/>
        <v>0.10067487153830888</v>
      </c>
      <c r="AJ47" s="31">
        <f t="shared" si="13"/>
        <v>0</v>
      </c>
      <c r="AK47" s="31">
        <f t="shared" si="14"/>
        <v>2.646186577107593E-2</v>
      </c>
    </row>
    <row r="48" spans="1:37" s="20" customFormat="1" hidden="1">
      <c r="A48" s="20">
        <v>2016</v>
      </c>
      <c r="B48" s="20" t="s">
        <v>26</v>
      </c>
      <c r="C48" s="20" t="s">
        <v>27</v>
      </c>
      <c r="D48" s="20">
        <v>2270002033</v>
      </c>
      <c r="E48" s="49" t="s">
        <v>44</v>
      </c>
      <c r="F48" s="49" t="s">
        <v>29</v>
      </c>
      <c r="G48" s="49">
        <v>15</v>
      </c>
      <c r="H48" s="29" t="s">
        <v>79</v>
      </c>
      <c r="I48" s="29" t="s">
        <v>177</v>
      </c>
      <c r="J48" s="29" t="s">
        <v>30</v>
      </c>
      <c r="K48" s="29" t="s">
        <v>31</v>
      </c>
      <c r="L48" s="29" t="s">
        <v>32</v>
      </c>
      <c r="M48" s="29" t="s">
        <v>33</v>
      </c>
      <c r="N48" s="29" t="s">
        <v>32</v>
      </c>
      <c r="O48" s="29" t="s">
        <v>35</v>
      </c>
      <c r="P48" s="29" t="s">
        <v>35</v>
      </c>
      <c r="Q48" s="29" t="s">
        <v>35</v>
      </c>
      <c r="R48" s="30">
        <v>6.0513839999999999E-2</v>
      </c>
      <c r="S48" s="30">
        <v>0.13457330000000001</v>
      </c>
      <c r="T48" s="30">
        <v>6.3534129999999994E-2</v>
      </c>
      <c r="U48" s="30">
        <v>8.0959390000000005E-7</v>
      </c>
      <c r="V48" s="30">
        <v>4.246649E-6</v>
      </c>
      <c r="W48" s="30">
        <v>5.0699850000000004E-6</v>
      </c>
      <c r="X48" s="30">
        <v>6.9549589999999995E-4</v>
      </c>
      <c r="Y48" s="30">
        <v>1.0822529999999999E-8</v>
      </c>
      <c r="Z48" s="30">
        <v>1.9811169999999999E-7</v>
      </c>
      <c r="AA48" s="30">
        <v>0</v>
      </c>
      <c r="AB48" s="30">
        <v>7.3048350000000006E-8</v>
      </c>
      <c r="AC48" s="29"/>
      <c r="AD48" s="31">
        <f t="shared" si="15"/>
        <v>0.36384809670268919</v>
      </c>
      <c r="AE48" s="31">
        <f t="shared" si="8"/>
        <v>1.9085311240788478</v>
      </c>
      <c r="AF48" s="31">
        <f t="shared" si="9"/>
        <v>2.2785552022578033</v>
      </c>
      <c r="AG48" s="31">
        <f t="shared" si="10"/>
        <v>312.57011630093041</v>
      </c>
      <c r="AH48" s="31">
        <f t="shared" si="11"/>
        <v>4.8638668621487323E-3</v>
      </c>
      <c r="AI48" s="31">
        <f t="shared" si="12"/>
        <v>8.9035459604542649E-2</v>
      </c>
      <c r="AJ48" s="31">
        <f t="shared" si="13"/>
        <v>0</v>
      </c>
      <c r="AK48" s="31">
        <f t="shared" si="14"/>
        <v>3.2829426104583899E-2</v>
      </c>
    </row>
    <row r="49" spans="1:37" s="20" customFormat="1" hidden="1">
      <c r="A49" s="20">
        <v>2016</v>
      </c>
      <c r="B49" s="20" t="s">
        <v>26</v>
      </c>
      <c r="C49" s="20" t="s">
        <v>27</v>
      </c>
      <c r="D49" s="20">
        <v>2270002033</v>
      </c>
      <c r="E49" s="49" t="s">
        <v>44</v>
      </c>
      <c r="F49" s="49" t="s">
        <v>29</v>
      </c>
      <c r="G49" s="49">
        <v>25</v>
      </c>
      <c r="H49" s="29" t="s">
        <v>77</v>
      </c>
      <c r="I49" s="29" t="s">
        <v>176</v>
      </c>
      <c r="J49" s="29" t="s">
        <v>30</v>
      </c>
      <c r="K49" s="29" t="s">
        <v>31</v>
      </c>
      <c r="L49" s="29" t="s">
        <v>32</v>
      </c>
      <c r="M49" s="29" t="s">
        <v>33</v>
      </c>
      <c r="N49" s="29" t="s">
        <v>32</v>
      </c>
      <c r="O49" s="29" t="s">
        <v>35</v>
      </c>
      <c r="P49" s="29" t="s">
        <v>35</v>
      </c>
      <c r="Q49" s="29" t="s">
        <v>35</v>
      </c>
      <c r="R49" s="30">
        <v>0.18154149999999999</v>
      </c>
      <c r="S49" s="30">
        <v>0.40371990000000002</v>
      </c>
      <c r="T49" s="30">
        <v>0.29371140000000001</v>
      </c>
      <c r="U49" s="30">
        <v>3.8900650000000003E-6</v>
      </c>
      <c r="V49" s="30">
        <v>1.327731E-5</v>
      </c>
      <c r="W49" s="30">
        <v>2.45821E-5</v>
      </c>
      <c r="X49" s="30">
        <v>3.2245709999999999E-3</v>
      </c>
      <c r="Y49" s="30">
        <v>4.0913700000000002E-8</v>
      </c>
      <c r="Z49" s="30">
        <v>9.3117760000000003E-7</v>
      </c>
      <c r="AA49" s="30">
        <v>0</v>
      </c>
      <c r="AB49" s="30">
        <v>3.5099440000000002E-7</v>
      </c>
      <c r="AC49" s="29"/>
      <c r="AD49" s="31">
        <f t="shared" si="15"/>
        <v>0.34965499278088602</v>
      </c>
      <c r="AE49" s="31">
        <f t="shared" si="8"/>
        <v>1.1934190642571743</v>
      </c>
      <c r="AF49" s="31">
        <f t="shared" si="9"/>
        <v>2.2095399429158684</v>
      </c>
      <c r="AG49" s="31">
        <f t="shared" si="10"/>
        <v>289.83766331062702</v>
      </c>
      <c r="AH49" s="31">
        <f t="shared" si="11"/>
        <v>3.6774911159940344E-3</v>
      </c>
      <c r="AI49" s="31">
        <f t="shared" si="12"/>
        <v>8.3698060830788859E-2</v>
      </c>
      <c r="AJ49" s="31">
        <f t="shared" si="13"/>
        <v>0</v>
      </c>
      <c r="AK49" s="31">
        <f t="shared" si="14"/>
        <v>3.1548815867634958E-2</v>
      </c>
    </row>
    <row r="50" spans="1:37" s="20" customFormat="1" hidden="1">
      <c r="A50" s="20">
        <v>2016</v>
      </c>
      <c r="B50" s="20" t="s">
        <v>26</v>
      </c>
      <c r="C50" s="20" t="s">
        <v>27</v>
      </c>
      <c r="D50" s="20">
        <v>2270002033</v>
      </c>
      <c r="E50" s="49" t="s">
        <v>44</v>
      </c>
      <c r="F50" s="49" t="s">
        <v>29</v>
      </c>
      <c r="G50" s="49">
        <v>50</v>
      </c>
      <c r="H50" s="29" t="s">
        <v>75</v>
      </c>
      <c r="I50" s="29" t="s">
        <v>175</v>
      </c>
      <c r="J50" s="29" t="s">
        <v>30</v>
      </c>
      <c r="K50" s="29" t="s">
        <v>31</v>
      </c>
      <c r="L50" s="29" t="s">
        <v>32</v>
      </c>
      <c r="M50" s="29" t="s">
        <v>33</v>
      </c>
      <c r="N50" s="29" t="s">
        <v>32</v>
      </c>
      <c r="O50" s="29" t="s">
        <v>35</v>
      </c>
      <c r="P50" s="29" t="s">
        <v>35</v>
      </c>
      <c r="Q50" s="29" t="s">
        <v>35</v>
      </c>
      <c r="R50" s="30">
        <v>0.79273130000000003</v>
      </c>
      <c r="S50" s="30">
        <v>1.8284549999999999</v>
      </c>
      <c r="T50" s="30">
        <v>2.5891470000000001</v>
      </c>
      <c r="U50" s="30">
        <v>2.0145150000000001E-5</v>
      </c>
      <c r="V50" s="30">
        <v>2.0321280000000001E-4</v>
      </c>
      <c r="W50" s="30">
        <v>1.926443E-4</v>
      </c>
      <c r="X50" s="30">
        <v>2.834923E-2</v>
      </c>
      <c r="Y50" s="30">
        <v>3.6648479999999998E-7</v>
      </c>
      <c r="Z50" s="30">
        <v>5.3113100000000001E-6</v>
      </c>
      <c r="AA50" s="30">
        <v>0</v>
      </c>
      <c r="AB50" s="30">
        <v>1.817664E-6</v>
      </c>
      <c r="AC50" s="29"/>
      <c r="AD50" s="31">
        <f t="shared" si="15"/>
        <v>0.19990297907249566</v>
      </c>
      <c r="AE50" s="31">
        <f t="shared" si="8"/>
        <v>2.0165074028072887</v>
      </c>
      <c r="AF50" s="31">
        <f t="shared" si="9"/>
        <v>1.9116347841210206</v>
      </c>
      <c r="AG50" s="31">
        <f t="shared" si="10"/>
        <v>281.31314641049408</v>
      </c>
      <c r="AH50" s="31">
        <f t="shared" si="11"/>
        <v>3.6366769820422164E-3</v>
      </c>
      <c r="AI50" s="31">
        <f t="shared" si="12"/>
        <v>5.2704829290302478E-2</v>
      </c>
      <c r="AJ50" s="31">
        <f t="shared" si="13"/>
        <v>0</v>
      </c>
      <c r="AK50" s="31">
        <f t="shared" si="14"/>
        <v>1.8036919484482807E-2</v>
      </c>
    </row>
    <row r="51" spans="1:37" s="20" customFormat="1" hidden="1">
      <c r="A51" s="20">
        <v>2016</v>
      </c>
      <c r="B51" s="20" t="s">
        <v>26</v>
      </c>
      <c r="C51" s="20" t="s">
        <v>27</v>
      </c>
      <c r="D51" s="20">
        <v>2270002033</v>
      </c>
      <c r="E51" s="49" t="s">
        <v>44</v>
      </c>
      <c r="F51" s="49" t="s">
        <v>29</v>
      </c>
      <c r="G51" s="49">
        <v>120</v>
      </c>
      <c r="H51" s="29" t="s">
        <v>73</v>
      </c>
      <c r="I51" s="29" t="s">
        <v>174</v>
      </c>
      <c r="J51" s="29" t="s">
        <v>30</v>
      </c>
      <c r="K51" s="29" t="s">
        <v>31</v>
      </c>
      <c r="L51" s="29" t="s">
        <v>32</v>
      </c>
      <c r="M51" s="29" t="s">
        <v>33</v>
      </c>
      <c r="N51" s="29" t="s">
        <v>32</v>
      </c>
      <c r="O51" s="29" t="s">
        <v>35</v>
      </c>
      <c r="P51" s="29" t="s">
        <v>35</v>
      </c>
      <c r="Q51" s="29" t="s">
        <v>35</v>
      </c>
      <c r="R51" s="30">
        <v>2.4326569999999998</v>
      </c>
      <c r="S51" s="30">
        <v>5.6109840000000002</v>
      </c>
      <c r="T51" s="30">
        <v>19.688009999999998</v>
      </c>
      <c r="U51" s="30">
        <v>9.8013519999999994E-5</v>
      </c>
      <c r="V51" s="30">
        <v>1.30945E-3</v>
      </c>
      <c r="W51" s="30">
        <v>9.2818760000000001E-4</v>
      </c>
      <c r="X51" s="30">
        <v>0.21617030000000001</v>
      </c>
      <c r="Y51" s="30">
        <v>2.535788E-6</v>
      </c>
      <c r="Z51" s="30">
        <v>3.5208150000000003E-5</v>
      </c>
      <c r="AA51" s="30">
        <v>0</v>
      </c>
      <c r="AB51" s="30">
        <v>8.843602E-6</v>
      </c>
      <c r="AC51" s="29"/>
      <c r="AD51" s="31">
        <f t="shared" si="15"/>
        <v>0.13205922725853433</v>
      </c>
      <c r="AE51" s="31">
        <f t="shared" si="8"/>
        <v>1.7642969575389986</v>
      </c>
      <c r="AF51" s="31">
        <f t="shared" si="9"/>
        <v>1.2506002968463286</v>
      </c>
      <c r="AG51" s="31">
        <f t="shared" si="10"/>
        <v>291.25862201710078</v>
      </c>
      <c r="AH51" s="31">
        <f t="shared" si="11"/>
        <v>3.4166123589017545E-3</v>
      </c>
      <c r="AI51" s="31">
        <f t="shared" si="12"/>
        <v>4.7437956337070292E-2</v>
      </c>
      <c r="AJ51" s="31">
        <f t="shared" si="13"/>
        <v>0</v>
      </c>
      <c r="AK51" s="31">
        <f t="shared" si="14"/>
        <v>1.1915491314892361E-2</v>
      </c>
    </row>
    <row r="52" spans="1:37" s="20" customFormat="1" hidden="1">
      <c r="A52" s="20">
        <v>2016</v>
      </c>
      <c r="B52" s="20" t="s">
        <v>26</v>
      </c>
      <c r="C52" s="20" t="s">
        <v>27</v>
      </c>
      <c r="D52" s="20">
        <v>2270002033</v>
      </c>
      <c r="E52" s="49" t="s">
        <v>44</v>
      </c>
      <c r="F52" s="49" t="s">
        <v>29</v>
      </c>
      <c r="G52" s="49">
        <v>175</v>
      </c>
      <c r="H52" s="29" t="s">
        <v>71</v>
      </c>
      <c r="I52" s="29" t="s">
        <v>173</v>
      </c>
      <c r="J52" s="29" t="s">
        <v>30</v>
      </c>
      <c r="K52" s="29" t="s">
        <v>31</v>
      </c>
      <c r="L52" s="29" t="s">
        <v>32</v>
      </c>
      <c r="M52" s="29" t="s">
        <v>33</v>
      </c>
      <c r="N52" s="29" t="s">
        <v>32</v>
      </c>
      <c r="O52" s="29" t="s">
        <v>35</v>
      </c>
      <c r="P52" s="29" t="s">
        <v>35</v>
      </c>
      <c r="Q52" s="29" t="s">
        <v>35</v>
      </c>
      <c r="R52" s="30">
        <v>0.56277869999999997</v>
      </c>
      <c r="S52" s="30">
        <v>1.2980640000000001</v>
      </c>
      <c r="T52" s="30">
        <v>8.3207649999999997</v>
      </c>
      <c r="U52" s="30">
        <v>3.6777860000000003E-5</v>
      </c>
      <c r="V52" s="30">
        <v>4.8903110000000005E-4</v>
      </c>
      <c r="W52" s="30">
        <v>2.844128E-4</v>
      </c>
      <c r="X52" s="30">
        <v>9.1480859999999997E-2</v>
      </c>
      <c r="Y52" s="30">
        <v>1.0293170000000001E-6</v>
      </c>
      <c r="Z52" s="30">
        <v>1.019272E-5</v>
      </c>
      <c r="AA52" s="30">
        <v>0</v>
      </c>
      <c r="AB52" s="30">
        <v>3.3184069999999998E-6</v>
      </c>
      <c r="AC52" s="29"/>
      <c r="AD52" s="31">
        <f t="shared" si="15"/>
        <v>0.14687752394334949</v>
      </c>
      <c r="AE52" s="31">
        <f t="shared" si="8"/>
        <v>1.953014044299819</v>
      </c>
      <c r="AF52" s="31">
        <f t="shared" si="9"/>
        <v>1.1358422660207816</v>
      </c>
      <c r="AG52" s="31">
        <f t="shared" si="10"/>
        <v>365.3415996745922</v>
      </c>
      <c r="AH52" s="31">
        <f t="shared" si="11"/>
        <v>4.110721295714233E-3</v>
      </c>
      <c r="AI52" s="31">
        <f t="shared" si="12"/>
        <v>4.0706051843360569E-2</v>
      </c>
      <c r="AJ52" s="31">
        <f t="shared" si="13"/>
        <v>0</v>
      </c>
      <c r="AK52" s="31">
        <f t="shared" si="14"/>
        <v>1.3252522131420329E-2</v>
      </c>
    </row>
    <row r="53" spans="1:37" s="20" customFormat="1" hidden="1">
      <c r="A53" s="20">
        <v>2016</v>
      </c>
      <c r="B53" s="20" t="s">
        <v>26</v>
      </c>
      <c r="C53" s="20" t="s">
        <v>27</v>
      </c>
      <c r="D53" s="20">
        <v>2270002033</v>
      </c>
      <c r="E53" s="49" t="s">
        <v>44</v>
      </c>
      <c r="F53" s="49" t="s">
        <v>29</v>
      </c>
      <c r="G53" s="49">
        <v>250</v>
      </c>
      <c r="H53" s="29" t="s">
        <v>87</v>
      </c>
      <c r="I53" s="29" t="s">
        <v>172</v>
      </c>
      <c r="J53" s="29" t="s">
        <v>30</v>
      </c>
      <c r="K53" s="29" t="s">
        <v>31</v>
      </c>
      <c r="L53" s="29" t="s">
        <v>36</v>
      </c>
      <c r="M53" s="29" t="s">
        <v>33</v>
      </c>
      <c r="N53" s="29" t="s">
        <v>32</v>
      </c>
      <c r="O53" s="29" t="s">
        <v>35</v>
      </c>
      <c r="P53" s="29" t="s">
        <v>35</v>
      </c>
      <c r="Q53" s="29" t="s">
        <v>35</v>
      </c>
      <c r="R53" s="30">
        <v>0.4841107</v>
      </c>
      <c r="S53" s="30">
        <v>1.116614</v>
      </c>
      <c r="T53" s="30">
        <v>9.4885190000000001</v>
      </c>
      <c r="U53" s="30">
        <v>3.5058809999999998E-5</v>
      </c>
      <c r="V53" s="30">
        <v>1.9109490000000001E-4</v>
      </c>
      <c r="W53" s="30">
        <v>2.171233E-4</v>
      </c>
      <c r="X53" s="30">
        <v>0.1049243</v>
      </c>
      <c r="Y53" s="30">
        <v>1.180579E-6</v>
      </c>
      <c r="Z53" s="30">
        <v>6.3157399999999998E-6</v>
      </c>
      <c r="AA53" s="30">
        <v>0</v>
      </c>
      <c r="AB53" s="30">
        <v>3.163299E-6</v>
      </c>
      <c r="AC53" s="29"/>
      <c r="AD53" s="31">
        <f t="shared" si="15"/>
        <v>0.11393499430241787</v>
      </c>
      <c r="AE53" s="31">
        <f t="shared" si="8"/>
        <v>0.62102496755369363</v>
      </c>
      <c r="AF53" s="31">
        <f t="shared" si="9"/>
        <v>0.70561271042634244</v>
      </c>
      <c r="AG53" s="31">
        <f t="shared" si="10"/>
        <v>340.9856045509012</v>
      </c>
      <c r="AH53" s="31">
        <f t="shared" si="11"/>
        <v>3.8366750508232921E-3</v>
      </c>
      <c r="AI53" s="31">
        <f t="shared" si="12"/>
        <v>2.0525049222023008E-2</v>
      </c>
      <c r="AJ53" s="31">
        <f t="shared" si="13"/>
        <v>0</v>
      </c>
      <c r="AK53" s="31">
        <f t="shared" si="14"/>
        <v>1.0280167910486526E-2</v>
      </c>
    </row>
    <row r="54" spans="1:37" s="20" customFormat="1">
      <c r="A54" s="20">
        <v>2016</v>
      </c>
      <c r="B54" s="20" t="s">
        <v>26</v>
      </c>
      <c r="C54" s="20" t="s">
        <v>27</v>
      </c>
      <c r="D54" s="20">
        <v>2270002033</v>
      </c>
      <c r="E54" s="49" t="s">
        <v>44</v>
      </c>
      <c r="F54" s="49" t="s">
        <v>29</v>
      </c>
      <c r="G54" s="49">
        <v>500</v>
      </c>
      <c r="H54" s="29" t="s">
        <v>98</v>
      </c>
      <c r="I54" s="29" t="s">
        <v>171</v>
      </c>
      <c r="J54" s="29" t="s">
        <v>30</v>
      </c>
      <c r="K54" s="29" t="s">
        <v>31</v>
      </c>
      <c r="L54" s="29" t="s">
        <v>36</v>
      </c>
      <c r="M54" s="29" t="s">
        <v>33</v>
      </c>
      <c r="N54" s="29" t="s">
        <v>32</v>
      </c>
      <c r="O54" s="29" t="s">
        <v>35</v>
      </c>
      <c r="P54" s="29" t="s">
        <v>35</v>
      </c>
      <c r="Q54" s="29" t="s">
        <v>35</v>
      </c>
      <c r="R54" s="30">
        <v>1.0771459999999999</v>
      </c>
      <c r="S54" s="30">
        <v>2.4844650000000001</v>
      </c>
      <c r="T54" s="30">
        <v>34.93723</v>
      </c>
      <c r="U54" s="30">
        <v>1.2834599999999999E-4</v>
      </c>
      <c r="V54" s="30">
        <v>6.8405210000000002E-4</v>
      </c>
      <c r="W54" s="30">
        <v>7.7697020000000005E-4</v>
      </c>
      <c r="X54" s="30">
        <v>0.38637060000000001</v>
      </c>
      <c r="Y54" s="30">
        <v>3.7923530000000001E-6</v>
      </c>
      <c r="Z54" s="30">
        <v>2.3032660000000001E-5</v>
      </c>
      <c r="AA54" s="30">
        <v>0</v>
      </c>
      <c r="AB54" s="30">
        <v>1.158045E-5</v>
      </c>
      <c r="AC54" s="29"/>
      <c r="AD54" s="31">
        <f t="shared" si="15"/>
        <v>9.3730836377248203E-2</v>
      </c>
      <c r="AE54" s="31">
        <f t="shared" si="8"/>
        <v>0.49956192992857629</v>
      </c>
      <c r="AF54" s="31">
        <f t="shared" si="9"/>
        <v>0.56741983923299388</v>
      </c>
      <c r="AG54" s="31">
        <f t="shared" si="10"/>
        <v>282.16570434278606</v>
      </c>
      <c r="AH54" s="31">
        <f t="shared" si="11"/>
        <v>2.7695480850806918E-3</v>
      </c>
      <c r="AI54" s="31">
        <f t="shared" si="12"/>
        <v>1.6820707196116672E-2</v>
      </c>
      <c r="AJ54" s="31">
        <f t="shared" si="13"/>
        <v>0</v>
      </c>
      <c r="AK54" s="31">
        <f t="shared" si="14"/>
        <v>8.4571803104491299E-3</v>
      </c>
    </row>
    <row r="55" spans="1:37" s="20" customFormat="1" hidden="1">
      <c r="A55" s="20">
        <v>2016</v>
      </c>
      <c r="B55" s="20" t="s">
        <v>26</v>
      </c>
      <c r="C55" s="20" t="s">
        <v>27</v>
      </c>
      <c r="D55" s="20">
        <v>2270002033</v>
      </c>
      <c r="E55" s="49" t="s">
        <v>44</v>
      </c>
      <c r="F55" s="49" t="s">
        <v>29</v>
      </c>
      <c r="G55" s="49">
        <v>750</v>
      </c>
      <c r="H55" s="29" t="s">
        <v>96</v>
      </c>
      <c r="I55" s="29" t="s">
        <v>170</v>
      </c>
      <c r="J55" s="29" t="s">
        <v>30</v>
      </c>
      <c r="K55" s="29" t="s">
        <v>31</v>
      </c>
      <c r="L55" s="29" t="s">
        <v>36</v>
      </c>
      <c r="M55" s="29" t="s">
        <v>33</v>
      </c>
      <c r="N55" s="29" t="s">
        <v>32</v>
      </c>
      <c r="O55" s="29" t="s">
        <v>35</v>
      </c>
      <c r="P55" s="29" t="s">
        <v>35</v>
      </c>
      <c r="Q55" s="29" t="s">
        <v>35</v>
      </c>
      <c r="R55" s="30">
        <v>22.779440000000001</v>
      </c>
      <c r="S55" s="30">
        <v>52.541339999999998</v>
      </c>
      <c r="T55" s="30">
        <v>1459.847</v>
      </c>
      <c r="U55" s="30">
        <v>5.3709980000000001E-3</v>
      </c>
      <c r="V55" s="30">
        <v>2.8582949999999999E-2</v>
      </c>
      <c r="W55" s="30">
        <v>3.2676839999999999E-2</v>
      </c>
      <c r="X55" s="30">
        <v>16.144400000000001</v>
      </c>
      <c r="Y55" s="30">
        <v>1.6232749999999999E-4</v>
      </c>
      <c r="Z55" s="30">
        <v>9.6616870000000002E-4</v>
      </c>
      <c r="AA55" s="30">
        <v>0</v>
      </c>
      <c r="AB55" s="30">
        <v>4.8461659999999998E-4</v>
      </c>
      <c r="AC55" s="29"/>
      <c r="AD55" s="31">
        <f t="shared" si="15"/>
        <v>0.12365042804009187</v>
      </c>
      <c r="AE55" s="31">
        <f t="shared" si="8"/>
        <v>0.65803301400383007</v>
      </c>
      <c r="AF55" s="31">
        <f t="shared" si="9"/>
        <v>0.75228202523955434</v>
      </c>
      <c r="AG55" s="31">
        <f t="shared" si="10"/>
        <v>371.67430902980402</v>
      </c>
      <c r="AH55" s="31">
        <f t="shared" si="11"/>
        <v>3.7370829141396087E-3</v>
      </c>
      <c r="AI55" s="31">
        <f t="shared" si="12"/>
        <v>2.2243012064785562E-2</v>
      </c>
      <c r="AJ55" s="31">
        <f t="shared" si="13"/>
        <v>0</v>
      </c>
      <c r="AK55" s="31">
        <f t="shared" si="14"/>
        <v>1.1156781295642631E-2</v>
      </c>
    </row>
    <row r="56" spans="1:37" s="20" customFormat="1" hidden="1">
      <c r="A56" s="20">
        <v>2016</v>
      </c>
      <c r="B56" s="20" t="s">
        <v>26</v>
      </c>
      <c r="C56" s="20" t="s">
        <v>27</v>
      </c>
      <c r="D56" s="20">
        <v>2270002033</v>
      </c>
      <c r="E56" s="49" t="s">
        <v>44</v>
      </c>
      <c r="F56" s="49" t="s">
        <v>29</v>
      </c>
      <c r="G56" s="49">
        <v>1000</v>
      </c>
      <c r="H56" s="29" t="s">
        <v>83</v>
      </c>
      <c r="I56" s="29" t="s">
        <v>169</v>
      </c>
      <c r="J56" s="29" t="s">
        <v>30</v>
      </c>
      <c r="K56" s="29" t="s">
        <v>31</v>
      </c>
      <c r="L56" s="29" t="s">
        <v>36</v>
      </c>
      <c r="M56" s="29" t="s">
        <v>33</v>
      </c>
      <c r="N56" s="29" t="s">
        <v>32</v>
      </c>
      <c r="O56" s="29" t="s">
        <v>35</v>
      </c>
      <c r="P56" s="29" t="s">
        <v>35</v>
      </c>
      <c r="Q56" s="29" t="s">
        <v>35</v>
      </c>
      <c r="R56" s="30">
        <v>38.210659999999997</v>
      </c>
      <c r="S56" s="30">
        <v>88.045739999999995</v>
      </c>
      <c r="T56" s="30">
        <v>3692.2710000000002</v>
      </c>
      <c r="U56" s="30">
        <v>1.4400939999999999E-2</v>
      </c>
      <c r="V56" s="30">
        <v>7.2505159999999999E-2</v>
      </c>
      <c r="W56" s="30">
        <v>0.20431460000000001</v>
      </c>
      <c r="X56" s="30">
        <v>40.828980000000001</v>
      </c>
      <c r="Y56" s="30">
        <v>4.1052409999999998E-4</v>
      </c>
      <c r="Z56" s="30">
        <v>4.4480530000000004E-3</v>
      </c>
      <c r="AA56" s="30">
        <v>0</v>
      </c>
      <c r="AB56" s="30">
        <v>1.2993740000000001E-3</v>
      </c>
      <c r="AC56" s="29"/>
      <c r="AD56" s="31">
        <f t="shared" si="15"/>
        <v>0.14838347395342466</v>
      </c>
      <c r="AE56" s="31">
        <f t="shared" si="8"/>
        <v>0.74707397713960955</v>
      </c>
      <c r="AF56" s="31">
        <f t="shared" si="9"/>
        <v>2.1052035580597086</v>
      </c>
      <c r="AG56" s="31">
        <f t="shared" si="10"/>
        <v>420.69100283557168</v>
      </c>
      <c r="AH56" s="31">
        <f t="shared" si="11"/>
        <v>4.2299316641554721E-3</v>
      </c>
      <c r="AI56" s="31">
        <f t="shared" si="12"/>
        <v>4.58315607501283E-2</v>
      </c>
      <c r="AJ56" s="31">
        <f t="shared" si="13"/>
        <v>0</v>
      </c>
      <c r="AK56" s="31">
        <f t="shared" si="14"/>
        <v>1.3388405762731963E-2</v>
      </c>
    </row>
    <row r="57" spans="1:37" s="20" customFormat="1" hidden="1">
      <c r="A57" s="20">
        <v>2016</v>
      </c>
      <c r="B57" s="20" t="s">
        <v>26</v>
      </c>
      <c r="C57" s="20" t="s">
        <v>27</v>
      </c>
      <c r="D57" s="20">
        <v>2270002036</v>
      </c>
      <c r="E57" s="49" t="s">
        <v>45</v>
      </c>
      <c r="F57" s="49" t="s">
        <v>29</v>
      </c>
      <c r="G57" s="49">
        <v>25</v>
      </c>
      <c r="H57" s="29" t="s">
        <v>81</v>
      </c>
      <c r="I57" s="29" t="s">
        <v>168</v>
      </c>
      <c r="J57" s="29" t="s">
        <v>30</v>
      </c>
      <c r="K57" s="29" t="s">
        <v>31</v>
      </c>
      <c r="L57" s="29" t="s">
        <v>32</v>
      </c>
      <c r="M57" s="29" t="s">
        <v>33</v>
      </c>
      <c r="N57" s="29" t="s">
        <v>34</v>
      </c>
      <c r="O57" s="29" t="s">
        <v>35</v>
      </c>
      <c r="P57" s="29" t="s">
        <v>35</v>
      </c>
      <c r="Q57" s="29" t="s">
        <v>35</v>
      </c>
      <c r="R57" s="30">
        <v>0.22390119999999999</v>
      </c>
      <c r="S57" s="30">
        <v>0.8570875</v>
      </c>
      <c r="T57" s="30">
        <v>0.6411481</v>
      </c>
      <c r="U57" s="30">
        <v>8.4916959999999994E-6</v>
      </c>
      <c r="V57" s="30">
        <v>2.8983300000000001E-5</v>
      </c>
      <c r="W57" s="30">
        <v>5.3660720000000001E-5</v>
      </c>
      <c r="X57" s="30">
        <v>7.0389770000000001E-3</v>
      </c>
      <c r="Y57" s="30">
        <v>8.9311290000000005E-8</v>
      </c>
      <c r="Z57" s="30">
        <v>2.0023470000000001E-6</v>
      </c>
      <c r="AA57" s="30">
        <v>0</v>
      </c>
      <c r="AB57" s="30">
        <v>7.6619199999999996E-7</v>
      </c>
      <c r="AC57" s="29"/>
      <c r="AD57" s="31">
        <f t="shared" si="15"/>
        <v>0.35952766135079556</v>
      </c>
      <c r="AE57" s="31">
        <f t="shared" si="8"/>
        <v>1.2271162400571702</v>
      </c>
      <c r="AF57" s="31">
        <f t="shared" si="9"/>
        <v>2.2719269705368474</v>
      </c>
      <c r="AG57" s="31">
        <f t="shared" si="10"/>
        <v>298.0213774859626</v>
      </c>
      <c r="AH57" s="31">
        <f t="shared" si="11"/>
        <v>3.7813269841410592E-3</v>
      </c>
      <c r="AI57" s="31">
        <f t="shared" si="12"/>
        <v>8.4776837762772173E-2</v>
      </c>
      <c r="AJ57" s="31">
        <f t="shared" si="13"/>
        <v>0</v>
      </c>
      <c r="AK57" s="31">
        <f t="shared" si="14"/>
        <v>3.2439599569472198E-2</v>
      </c>
    </row>
    <row r="58" spans="1:37" s="20" customFormat="1" hidden="1">
      <c r="A58" s="20">
        <v>2016</v>
      </c>
      <c r="B58" s="20" t="s">
        <v>26</v>
      </c>
      <c r="C58" s="20" t="s">
        <v>27</v>
      </c>
      <c r="D58" s="20">
        <v>2270002036</v>
      </c>
      <c r="E58" s="49" t="s">
        <v>45</v>
      </c>
      <c r="F58" s="49" t="s">
        <v>29</v>
      </c>
      <c r="G58" s="49">
        <v>50</v>
      </c>
      <c r="H58" s="29" t="s">
        <v>75</v>
      </c>
      <c r="I58" s="29" t="s">
        <v>167</v>
      </c>
      <c r="J58" s="29" t="s">
        <v>30</v>
      </c>
      <c r="K58" s="29" t="s">
        <v>31</v>
      </c>
      <c r="L58" s="29" t="s">
        <v>32</v>
      </c>
      <c r="M58" s="29" t="s">
        <v>33</v>
      </c>
      <c r="N58" s="29" t="s">
        <v>34</v>
      </c>
      <c r="O58" s="29" t="s">
        <v>35</v>
      </c>
      <c r="P58" s="29" t="s">
        <v>35</v>
      </c>
      <c r="Q58" s="29" t="s">
        <v>35</v>
      </c>
      <c r="R58" s="30">
        <v>8.4295770000000001</v>
      </c>
      <c r="S58" s="30">
        <v>32.706670000000003</v>
      </c>
      <c r="T58" s="30">
        <v>37.776649999999997</v>
      </c>
      <c r="U58" s="30">
        <v>9.6032729999999996E-4</v>
      </c>
      <c r="V58" s="30">
        <v>4.2928330000000002E-3</v>
      </c>
      <c r="W58" s="30">
        <v>3.5429490000000001E-3</v>
      </c>
      <c r="X58" s="30">
        <v>0.40875299999999998</v>
      </c>
      <c r="Y58" s="30">
        <v>5.284157E-6</v>
      </c>
      <c r="Z58" s="30">
        <v>2.4207269999999999E-4</v>
      </c>
      <c r="AA58" s="30">
        <v>0</v>
      </c>
      <c r="AB58" s="30">
        <v>8.6648800000000003E-5</v>
      </c>
      <c r="AC58" s="29"/>
      <c r="AD58" s="31">
        <f t="shared" si="15"/>
        <v>0.53274083027101193</v>
      </c>
      <c r="AE58" s="31">
        <f t="shared" si="8"/>
        <v>2.3814458014833058</v>
      </c>
      <c r="AF58" s="31">
        <f t="shared" si="9"/>
        <v>1.965448229856479</v>
      </c>
      <c r="AG58" s="31">
        <f t="shared" si="10"/>
        <v>226.75541203063472</v>
      </c>
      <c r="AH58" s="31">
        <f t="shared" si="11"/>
        <v>2.9313820272134088E-3</v>
      </c>
      <c r="AI58" s="31">
        <f t="shared" si="12"/>
        <v>0.13428964394112883</v>
      </c>
      <c r="AJ58" s="31">
        <f t="shared" si="13"/>
        <v>0</v>
      </c>
      <c r="AK58" s="31">
        <f t="shared" si="14"/>
        <v>4.8068355084757944E-2</v>
      </c>
    </row>
    <row r="59" spans="1:37" s="20" customFormat="1" hidden="1">
      <c r="A59" s="20">
        <v>2016</v>
      </c>
      <c r="B59" s="20" t="s">
        <v>26</v>
      </c>
      <c r="C59" s="20" t="s">
        <v>27</v>
      </c>
      <c r="D59" s="20">
        <v>2270002036</v>
      </c>
      <c r="E59" s="49" t="s">
        <v>45</v>
      </c>
      <c r="F59" s="49" t="s">
        <v>29</v>
      </c>
      <c r="G59" s="49">
        <v>120</v>
      </c>
      <c r="H59" s="29" t="s">
        <v>73</v>
      </c>
      <c r="I59" s="29" t="s">
        <v>166</v>
      </c>
      <c r="J59" s="29" t="s">
        <v>30</v>
      </c>
      <c r="K59" s="29" t="s">
        <v>31</v>
      </c>
      <c r="L59" s="29" t="s">
        <v>32</v>
      </c>
      <c r="M59" s="29" t="s">
        <v>33</v>
      </c>
      <c r="N59" s="29" t="s">
        <v>34</v>
      </c>
      <c r="O59" s="29" t="s">
        <v>35</v>
      </c>
      <c r="P59" s="29" t="s">
        <v>35</v>
      </c>
      <c r="Q59" s="29" t="s">
        <v>35</v>
      </c>
      <c r="R59" s="30">
        <v>22.892389999999999</v>
      </c>
      <c r="S59" s="30">
        <v>88.822199999999995</v>
      </c>
      <c r="T59" s="30">
        <v>298.75510000000003</v>
      </c>
      <c r="U59" s="30">
        <v>3.7277669999999999E-3</v>
      </c>
      <c r="V59" s="30">
        <v>2.251322E-2</v>
      </c>
      <c r="W59" s="30">
        <v>2.3590150000000001E-2</v>
      </c>
      <c r="X59" s="30">
        <v>3.2667470000000001</v>
      </c>
      <c r="Y59" s="30">
        <v>3.8320610000000001E-5</v>
      </c>
      <c r="Z59" s="30">
        <v>1.7729180000000001E-3</v>
      </c>
      <c r="AA59" s="30">
        <v>0</v>
      </c>
      <c r="AB59" s="30">
        <v>3.3635039999999999E-4</v>
      </c>
      <c r="AC59" s="29"/>
      <c r="AD59" s="31">
        <f t="shared" si="15"/>
        <v>0.31728462614076214</v>
      </c>
      <c r="AE59" s="31">
        <f t="shared" si="8"/>
        <v>1.9161869802819564</v>
      </c>
      <c r="AF59" s="31">
        <f t="shared" si="9"/>
        <v>2.0078486459466216</v>
      </c>
      <c r="AG59" s="31">
        <f t="shared" si="10"/>
        <v>278.04543593831278</v>
      </c>
      <c r="AH59" s="31">
        <f t="shared" si="11"/>
        <v>3.2616149070840406E-3</v>
      </c>
      <c r="AI59" s="31">
        <f t="shared" si="12"/>
        <v>0.1508998885413782</v>
      </c>
      <c r="AJ59" s="31">
        <f t="shared" si="13"/>
        <v>0</v>
      </c>
      <c r="AK59" s="31">
        <f t="shared" si="14"/>
        <v>2.8628079736822555E-2</v>
      </c>
    </row>
    <row r="60" spans="1:37" s="20" customFormat="1">
      <c r="A60" s="20">
        <v>2016</v>
      </c>
      <c r="B60" s="20" t="s">
        <v>26</v>
      </c>
      <c r="C60" s="20" t="s">
        <v>27</v>
      </c>
      <c r="D60" s="20">
        <v>2270002036</v>
      </c>
      <c r="E60" s="49" t="s">
        <v>45</v>
      </c>
      <c r="F60" s="49" t="s">
        <v>29</v>
      </c>
      <c r="G60" s="49">
        <v>175</v>
      </c>
      <c r="H60" s="29" t="s">
        <v>71</v>
      </c>
      <c r="I60" s="29" t="s">
        <v>165</v>
      </c>
      <c r="J60" s="29" t="s">
        <v>30</v>
      </c>
      <c r="K60" s="29" t="s">
        <v>31</v>
      </c>
      <c r="L60" s="29" t="s">
        <v>32</v>
      </c>
      <c r="M60" s="29" t="s">
        <v>33</v>
      </c>
      <c r="N60" s="29" t="s">
        <v>34</v>
      </c>
      <c r="O60" s="29" t="s">
        <v>35</v>
      </c>
      <c r="P60" s="29" t="s">
        <v>35</v>
      </c>
      <c r="Q60" s="29" t="s">
        <v>35</v>
      </c>
      <c r="R60" s="30">
        <v>44.162999999999997</v>
      </c>
      <c r="S60" s="30">
        <v>171.352</v>
      </c>
      <c r="T60" s="30">
        <v>876.22119999999995</v>
      </c>
      <c r="U60" s="30">
        <v>8.3822970000000004E-3</v>
      </c>
      <c r="V60" s="30">
        <v>5.6913470000000001E-2</v>
      </c>
      <c r="W60" s="30">
        <v>5.6559489999999997E-2</v>
      </c>
      <c r="X60" s="30">
        <v>9.6060599999999994</v>
      </c>
      <c r="Y60" s="30">
        <v>1.080847E-4</v>
      </c>
      <c r="Z60" s="30">
        <v>3.0668589999999999E-3</v>
      </c>
      <c r="AA60" s="30">
        <v>0</v>
      </c>
      <c r="AB60" s="30">
        <v>7.5632110000000005E-4</v>
      </c>
      <c r="AC60" s="29"/>
      <c r="AD60" s="31">
        <f t="shared" si="15"/>
        <v>0.25359393323684581</v>
      </c>
      <c r="AE60" s="31">
        <f t="shared" si="8"/>
        <v>1.7218324179466828</v>
      </c>
      <c r="AF60" s="31">
        <f t="shared" si="9"/>
        <v>1.7111232793314346</v>
      </c>
      <c r="AG60" s="31">
        <f t="shared" si="10"/>
        <v>290.61706335496518</v>
      </c>
      <c r="AH60" s="31">
        <f t="shared" si="11"/>
        <v>3.2699419020495828E-3</v>
      </c>
      <c r="AI60" s="31">
        <f t="shared" si="12"/>
        <v>9.2783259349175973E-2</v>
      </c>
      <c r="AJ60" s="31">
        <f t="shared" si="13"/>
        <v>0</v>
      </c>
      <c r="AK60" s="31">
        <f t="shared" si="14"/>
        <v>2.2881370409449552E-2</v>
      </c>
    </row>
    <row r="61" spans="1:37" s="20" customFormat="1" hidden="1">
      <c r="A61" s="20">
        <v>2016</v>
      </c>
      <c r="B61" s="20" t="s">
        <v>26</v>
      </c>
      <c r="C61" s="20" t="s">
        <v>27</v>
      </c>
      <c r="D61" s="20">
        <v>2270002036</v>
      </c>
      <c r="E61" s="49" t="s">
        <v>45</v>
      </c>
      <c r="F61" s="49" t="s">
        <v>29</v>
      </c>
      <c r="G61" s="49">
        <v>250</v>
      </c>
      <c r="H61" s="29" t="s">
        <v>87</v>
      </c>
      <c r="I61" s="29" t="s">
        <v>164</v>
      </c>
      <c r="J61" s="29" t="s">
        <v>30</v>
      </c>
      <c r="K61" s="29" t="s">
        <v>31</v>
      </c>
      <c r="L61" s="29" t="s">
        <v>36</v>
      </c>
      <c r="M61" s="29" t="s">
        <v>33</v>
      </c>
      <c r="N61" s="29" t="s">
        <v>34</v>
      </c>
      <c r="O61" s="29" t="s">
        <v>35</v>
      </c>
      <c r="P61" s="29" t="s">
        <v>35</v>
      </c>
      <c r="Q61" s="29" t="s">
        <v>35</v>
      </c>
      <c r="R61" s="30">
        <v>17.960509999999999</v>
      </c>
      <c r="S61" s="30">
        <v>69.686570000000003</v>
      </c>
      <c r="T61" s="30">
        <v>500.48689999999999</v>
      </c>
      <c r="U61" s="30">
        <v>3.6761340000000002E-3</v>
      </c>
      <c r="V61" s="30">
        <v>1.179351E-2</v>
      </c>
      <c r="W61" s="30">
        <v>2.7578020000000002E-2</v>
      </c>
      <c r="X61" s="30">
        <v>5.5240640000000001</v>
      </c>
      <c r="Y61" s="30">
        <v>6.2155200000000004E-5</v>
      </c>
      <c r="Z61" s="30">
        <v>9.1814000000000002E-4</v>
      </c>
      <c r="AA61" s="30">
        <v>0</v>
      </c>
      <c r="AB61" s="30">
        <v>3.3169169999999997E-4</v>
      </c>
      <c r="AC61" s="29"/>
      <c r="AD61" s="31">
        <f t="shared" si="15"/>
        <v>0.19142791873957923</v>
      </c>
      <c r="AE61" s="31">
        <f t="shared" si="8"/>
        <v>0.61412534851406808</v>
      </c>
      <c r="AF61" s="31">
        <f t="shared" si="9"/>
        <v>1.4360746837733585</v>
      </c>
      <c r="AG61" s="31">
        <f t="shared" si="10"/>
        <v>287.65547569926315</v>
      </c>
      <c r="AH61" s="31">
        <f t="shared" si="11"/>
        <v>3.2366177551858269E-3</v>
      </c>
      <c r="AI61" s="31">
        <f t="shared" si="12"/>
        <v>4.7810452315273949E-2</v>
      </c>
      <c r="AJ61" s="31">
        <f t="shared" si="13"/>
        <v>0</v>
      </c>
      <c r="AK61" s="31">
        <f t="shared" si="14"/>
        <v>1.7272235395715412E-2</v>
      </c>
    </row>
    <row r="62" spans="1:37" s="20" customFormat="1" hidden="1">
      <c r="A62" s="20">
        <v>2016</v>
      </c>
      <c r="B62" s="20" t="s">
        <v>26</v>
      </c>
      <c r="C62" s="20" t="s">
        <v>27</v>
      </c>
      <c r="D62" s="20">
        <v>2270002036</v>
      </c>
      <c r="E62" s="49" t="s">
        <v>45</v>
      </c>
      <c r="F62" s="49" t="s">
        <v>29</v>
      </c>
      <c r="G62" s="49">
        <v>500</v>
      </c>
      <c r="H62" s="29" t="s">
        <v>98</v>
      </c>
      <c r="I62" s="29" t="s">
        <v>163</v>
      </c>
      <c r="J62" s="29" t="s">
        <v>30</v>
      </c>
      <c r="K62" s="29" t="s">
        <v>31</v>
      </c>
      <c r="L62" s="29" t="s">
        <v>36</v>
      </c>
      <c r="M62" s="29" t="s">
        <v>33</v>
      </c>
      <c r="N62" s="29" t="s">
        <v>34</v>
      </c>
      <c r="O62" s="29" t="s">
        <v>35</v>
      </c>
      <c r="P62" s="29" t="s">
        <v>35</v>
      </c>
      <c r="Q62" s="29" t="s">
        <v>35</v>
      </c>
      <c r="R62" s="30">
        <v>12.956009999999999</v>
      </c>
      <c r="S62" s="30">
        <v>50.269199999999998</v>
      </c>
      <c r="T62" s="30">
        <v>531.68430000000001</v>
      </c>
      <c r="U62" s="30">
        <v>3.759779E-3</v>
      </c>
      <c r="V62" s="30">
        <v>1.2173079999999999E-2</v>
      </c>
      <c r="W62" s="30">
        <v>2.5835190000000001E-2</v>
      </c>
      <c r="X62" s="30">
        <v>5.8695700000000004</v>
      </c>
      <c r="Y62" s="30">
        <v>5.7611739999999999E-5</v>
      </c>
      <c r="Z62" s="30">
        <v>9.2183710000000004E-4</v>
      </c>
      <c r="AA62" s="30">
        <v>0</v>
      </c>
      <c r="AB62" s="30">
        <v>3.3923889999999999E-4</v>
      </c>
      <c r="AC62" s="29"/>
      <c r="AD62" s="31">
        <f t="shared" si="15"/>
        <v>0.13570422878422572</v>
      </c>
      <c r="AE62" s="31">
        <f t="shared" si="8"/>
        <v>0.43937115275357475</v>
      </c>
      <c r="AF62" s="31">
        <f t="shared" si="9"/>
        <v>0.93248686543649029</v>
      </c>
      <c r="AG62" s="31">
        <f t="shared" si="10"/>
        <v>211.85433243417447</v>
      </c>
      <c r="AH62" s="31">
        <f t="shared" si="11"/>
        <v>2.0794192279964671E-3</v>
      </c>
      <c r="AI62" s="31">
        <f t="shared" si="12"/>
        <v>3.3272485622210017E-2</v>
      </c>
      <c r="AJ62" s="31">
        <f t="shared" si="13"/>
        <v>0</v>
      </c>
      <c r="AK62" s="31">
        <f t="shared" si="14"/>
        <v>1.2244377474875272E-2</v>
      </c>
    </row>
    <row r="63" spans="1:37" s="20" customFormat="1" hidden="1">
      <c r="A63" s="20">
        <v>2016</v>
      </c>
      <c r="B63" s="20" t="s">
        <v>26</v>
      </c>
      <c r="C63" s="20" t="s">
        <v>27</v>
      </c>
      <c r="D63" s="20">
        <v>2270002036</v>
      </c>
      <c r="E63" s="49" t="s">
        <v>45</v>
      </c>
      <c r="F63" s="49" t="s">
        <v>29</v>
      </c>
      <c r="G63" s="49">
        <v>750</v>
      </c>
      <c r="H63" s="29" t="s">
        <v>96</v>
      </c>
      <c r="I63" s="29" t="s">
        <v>162</v>
      </c>
      <c r="J63" s="29" t="s">
        <v>30</v>
      </c>
      <c r="K63" s="29" t="s">
        <v>31</v>
      </c>
      <c r="L63" s="29" t="s">
        <v>36</v>
      </c>
      <c r="M63" s="29" t="s">
        <v>33</v>
      </c>
      <c r="N63" s="29" t="s">
        <v>34</v>
      </c>
      <c r="O63" s="29" t="s">
        <v>35</v>
      </c>
      <c r="P63" s="29" t="s">
        <v>35</v>
      </c>
      <c r="Q63" s="29" t="s">
        <v>35</v>
      </c>
      <c r="R63" s="30">
        <v>11.51219</v>
      </c>
      <c r="S63" s="30">
        <v>44.667149999999999</v>
      </c>
      <c r="T63" s="30">
        <v>783.0652</v>
      </c>
      <c r="U63" s="30">
        <v>5.5667879999999996E-3</v>
      </c>
      <c r="V63" s="30">
        <v>1.792827E-2</v>
      </c>
      <c r="W63" s="30">
        <v>3.9312670000000001E-2</v>
      </c>
      <c r="X63" s="30">
        <v>8.6445889999999999</v>
      </c>
      <c r="Y63" s="30">
        <v>8.6918949999999996E-5</v>
      </c>
      <c r="Z63" s="30">
        <v>1.3824620000000001E-3</v>
      </c>
      <c r="AA63" s="30">
        <v>0</v>
      </c>
      <c r="AB63" s="30">
        <v>5.0228250000000001E-4</v>
      </c>
      <c r="AC63" s="29"/>
      <c r="AD63" s="31">
        <f t="shared" si="15"/>
        <v>0.15075031124215446</v>
      </c>
      <c r="AE63" s="31">
        <f t="shared" si="8"/>
        <v>0.4855030014675214</v>
      </c>
      <c r="AF63" s="31">
        <f t="shared" si="9"/>
        <v>1.0645990539356105</v>
      </c>
      <c r="AG63" s="31">
        <f t="shared" si="10"/>
        <v>234.09809791759716</v>
      </c>
      <c r="AH63" s="31">
        <f t="shared" si="11"/>
        <v>2.3537915877775949E-3</v>
      </c>
      <c r="AI63" s="31">
        <f t="shared" si="12"/>
        <v>3.7437491203266837E-2</v>
      </c>
      <c r="AJ63" s="31">
        <f t="shared" si="13"/>
        <v>0</v>
      </c>
      <c r="AK63" s="31">
        <f t="shared" si="14"/>
        <v>1.3601962784731062E-2</v>
      </c>
    </row>
    <row r="64" spans="1:37" s="20" customFormat="1">
      <c r="A64" s="20">
        <v>2016</v>
      </c>
      <c r="B64" s="20" t="s">
        <v>26</v>
      </c>
      <c r="C64" s="20" t="s">
        <v>27</v>
      </c>
      <c r="D64" s="20">
        <v>2270002039</v>
      </c>
      <c r="E64" s="49" t="s">
        <v>46</v>
      </c>
      <c r="F64" s="49" t="s">
        <v>29</v>
      </c>
      <c r="G64" s="49">
        <v>25</v>
      </c>
      <c r="H64" s="29" t="s">
        <v>81</v>
      </c>
      <c r="I64" s="29" t="s">
        <v>161</v>
      </c>
      <c r="J64" s="29" t="s">
        <v>30</v>
      </c>
      <c r="K64" s="29" t="s">
        <v>31</v>
      </c>
      <c r="L64" s="29" t="s">
        <v>32</v>
      </c>
      <c r="M64" s="29" t="s">
        <v>33</v>
      </c>
      <c r="N64" s="29" t="s">
        <v>34</v>
      </c>
      <c r="O64" s="29" t="s">
        <v>35</v>
      </c>
      <c r="P64" s="29" t="s">
        <v>35</v>
      </c>
      <c r="Q64" s="29" t="s">
        <v>35</v>
      </c>
      <c r="R64" s="30">
        <v>2.4205540000000001E-2</v>
      </c>
      <c r="S64" s="30">
        <v>3.9293399999999999E-2</v>
      </c>
      <c r="T64" s="30">
        <v>2.946087E-2</v>
      </c>
      <c r="U64" s="30">
        <v>3.9019500000000001E-7</v>
      </c>
      <c r="V64" s="30">
        <v>1.331788E-6</v>
      </c>
      <c r="W64" s="30">
        <v>2.4657200000000001E-6</v>
      </c>
      <c r="X64" s="30">
        <v>3.2344230000000001E-4</v>
      </c>
      <c r="Y64" s="30">
        <v>4.1038699999999998E-9</v>
      </c>
      <c r="Z64" s="30">
        <v>9.2004729999999996E-8</v>
      </c>
      <c r="AA64" s="30">
        <v>0</v>
      </c>
      <c r="AB64" s="30">
        <v>3.5206660000000003E-8</v>
      </c>
      <c r="AC64" s="29"/>
      <c r="AD64" s="31">
        <f t="shared" si="15"/>
        <v>0.36035049550306164</v>
      </c>
      <c r="AE64" s="31">
        <f t="shared" si="8"/>
        <v>1.2299246933072732</v>
      </c>
      <c r="AF64" s="31">
        <f t="shared" si="9"/>
        <v>2.2771266258455616</v>
      </c>
      <c r="AG64" s="31">
        <f t="shared" si="10"/>
        <v>298.70345102230908</v>
      </c>
      <c r="AH64" s="31">
        <f t="shared" si="11"/>
        <v>3.7899808761776787E-3</v>
      </c>
      <c r="AI64" s="31">
        <f t="shared" si="12"/>
        <v>8.4967644496022232E-2</v>
      </c>
      <c r="AJ64" s="31">
        <f t="shared" si="13"/>
        <v>0</v>
      </c>
      <c r="AK64" s="31">
        <f t="shared" si="14"/>
        <v>3.2513838916459259E-2</v>
      </c>
    </row>
    <row r="65" spans="1:37" s="20" customFormat="1" hidden="1">
      <c r="A65" s="20">
        <v>2016</v>
      </c>
      <c r="B65" s="20" t="s">
        <v>26</v>
      </c>
      <c r="C65" s="20" t="s">
        <v>27</v>
      </c>
      <c r="D65" s="20">
        <v>2270002039</v>
      </c>
      <c r="E65" s="49" t="s">
        <v>46</v>
      </c>
      <c r="F65" s="49" t="s">
        <v>29</v>
      </c>
      <c r="G65" s="49">
        <v>50</v>
      </c>
      <c r="H65" s="29" t="s">
        <v>75</v>
      </c>
      <c r="I65" s="29" t="s">
        <v>160</v>
      </c>
      <c r="J65" s="29" t="s">
        <v>30</v>
      </c>
      <c r="K65" s="29" t="s">
        <v>31</v>
      </c>
      <c r="L65" s="29" t="s">
        <v>32</v>
      </c>
      <c r="M65" s="29" t="s">
        <v>33</v>
      </c>
      <c r="N65" s="29" t="s">
        <v>34</v>
      </c>
      <c r="O65" s="29" t="s">
        <v>35</v>
      </c>
      <c r="P65" s="29" t="s">
        <v>35</v>
      </c>
      <c r="Q65" s="29" t="s">
        <v>35</v>
      </c>
      <c r="R65" s="30">
        <v>0.2117984</v>
      </c>
      <c r="S65" s="30">
        <v>0.33684809999999998</v>
      </c>
      <c r="T65" s="30">
        <v>0.46864790000000001</v>
      </c>
      <c r="U65" s="30">
        <v>1.197391E-5</v>
      </c>
      <c r="V65" s="30">
        <v>4.5148149999999999E-5</v>
      </c>
      <c r="W65" s="30">
        <v>4.3168560000000003E-5</v>
      </c>
      <c r="X65" s="30">
        <v>5.0833800000000002E-3</v>
      </c>
      <c r="Y65" s="30">
        <v>6.5715420000000005E-8</v>
      </c>
      <c r="Z65" s="30">
        <v>3.1578999999999999E-6</v>
      </c>
      <c r="AA65" s="30">
        <v>0</v>
      </c>
      <c r="AB65" s="30">
        <v>1.0803860000000001E-6</v>
      </c>
      <c r="AC65" s="29"/>
      <c r="AD65" s="31">
        <f t="shared" si="15"/>
        <v>0.64496318382083795</v>
      </c>
      <c r="AE65" s="31">
        <f t="shared" si="8"/>
        <v>2.4318618202091686</v>
      </c>
      <c r="AF65" s="31">
        <f t="shared" si="9"/>
        <v>2.3252331025171293</v>
      </c>
      <c r="AG65" s="31">
        <f t="shared" si="10"/>
        <v>273.8113907129059</v>
      </c>
      <c r="AH65" s="31">
        <f t="shared" si="11"/>
        <v>3.5396981027353285E-3</v>
      </c>
      <c r="AI65" s="31">
        <f t="shared" si="12"/>
        <v>0.17009725630039182</v>
      </c>
      <c r="AJ65" s="31">
        <f t="shared" si="13"/>
        <v>0</v>
      </c>
      <c r="AK65" s="31">
        <f t="shared" si="14"/>
        <v>5.8193956219435412E-2</v>
      </c>
    </row>
    <row r="66" spans="1:37" s="20" customFormat="1" hidden="1">
      <c r="A66" s="20">
        <v>2016</v>
      </c>
      <c r="B66" s="20" t="s">
        <v>26</v>
      </c>
      <c r="C66" s="20" t="s">
        <v>27</v>
      </c>
      <c r="D66" s="20">
        <v>2270002039</v>
      </c>
      <c r="E66" s="49" t="s">
        <v>46</v>
      </c>
      <c r="F66" s="49" t="s">
        <v>29</v>
      </c>
      <c r="G66" s="49">
        <v>120</v>
      </c>
      <c r="H66" s="29" t="s">
        <v>73</v>
      </c>
      <c r="I66" s="29" t="s">
        <v>159</v>
      </c>
      <c r="J66" s="29" t="s">
        <v>30</v>
      </c>
      <c r="K66" s="29" t="s">
        <v>31</v>
      </c>
      <c r="L66" s="29" t="s">
        <v>32</v>
      </c>
      <c r="M66" s="29" t="s">
        <v>33</v>
      </c>
      <c r="N66" s="29" t="s">
        <v>34</v>
      </c>
      <c r="O66" s="29" t="s">
        <v>35</v>
      </c>
      <c r="P66" s="29" t="s">
        <v>35</v>
      </c>
      <c r="Q66" s="29" t="s">
        <v>35</v>
      </c>
      <c r="R66" s="30">
        <v>0.36913430000000003</v>
      </c>
      <c r="S66" s="30">
        <v>0.58707790000000004</v>
      </c>
      <c r="T66" s="30">
        <v>1.986891</v>
      </c>
      <c r="U66" s="30">
        <v>2.4002839999999999E-5</v>
      </c>
      <c r="V66" s="30">
        <v>1.3872879999999999E-4</v>
      </c>
      <c r="W66" s="30">
        <v>1.7043280000000001E-4</v>
      </c>
      <c r="X66" s="30">
        <v>2.1746310000000001E-2</v>
      </c>
      <c r="Y66" s="30">
        <v>2.550953E-7</v>
      </c>
      <c r="Z66" s="30">
        <v>1.292462E-5</v>
      </c>
      <c r="AA66" s="30">
        <v>0</v>
      </c>
      <c r="AB66" s="30">
        <v>2.1657389999999999E-6</v>
      </c>
      <c r="AC66" s="29"/>
      <c r="AD66" s="31">
        <f t="shared" si="15"/>
        <v>0.30909266112725414</v>
      </c>
      <c r="AE66" s="31">
        <f t="shared" si="8"/>
        <v>1.7864575178183337</v>
      </c>
      <c r="AF66" s="31">
        <f t="shared" si="9"/>
        <v>2.194720612034621</v>
      </c>
      <c r="AG66" s="31">
        <f t="shared" si="10"/>
        <v>280.03456372655148</v>
      </c>
      <c r="AH66" s="31">
        <f t="shared" si="11"/>
        <v>3.2849481610532434E-3</v>
      </c>
      <c r="AI66" s="31">
        <f t="shared" si="12"/>
        <v>0.16643468813934231</v>
      </c>
      <c r="AJ66" s="31">
        <f t="shared" si="13"/>
        <v>0</v>
      </c>
      <c r="AK66" s="31">
        <f t="shared" si="14"/>
        <v>2.7888951091499099E-2</v>
      </c>
    </row>
    <row r="67" spans="1:37" s="20" customFormat="1" hidden="1">
      <c r="A67" s="20">
        <v>2016</v>
      </c>
      <c r="B67" s="20" t="s">
        <v>26</v>
      </c>
      <c r="C67" s="20" t="s">
        <v>27</v>
      </c>
      <c r="D67" s="20">
        <v>2270002039</v>
      </c>
      <c r="E67" s="49" t="s">
        <v>46</v>
      </c>
      <c r="F67" s="49" t="s">
        <v>29</v>
      </c>
      <c r="G67" s="49">
        <v>175</v>
      </c>
      <c r="H67" s="29" t="s">
        <v>71</v>
      </c>
      <c r="I67" s="29" t="s">
        <v>158</v>
      </c>
      <c r="J67" s="29" t="s">
        <v>30</v>
      </c>
      <c r="K67" s="29" t="s">
        <v>31</v>
      </c>
      <c r="L67" s="29" t="s">
        <v>32</v>
      </c>
      <c r="M67" s="29" t="s">
        <v>33</v>
      </c>
      <c r="N67" s="29" t="s">
        <v>34</v>
      </c>
      <c r="O67" s="29" t="s">
        <v>35</v>
      </c>
      <c r="P67" s="29" t="s">
        <v>35</v>
      </c>
      <c r="Q67" s="29" t="s">
        <v>35</v>
      </c>
      <c r="R67" s="30">
        <v>1.2102770000000001E-2</v>
      </c>
      <c r="S67" s="30">
        <v>1.9248459999999998E-2</v>
      </c>
      <c r="T67" s="30">
        <v>0.14034140000000001</v>
      </c>
      <c r="U67" s="30">
        <v>1.1925100000000001E-6</v>
      </c>
      <c r="V67" s="30">
        <v>8.3388700000000003E-6</v>
      </c>
      <c r="W67" s="30">
        <v>1.012494E-5</v>
      </c>
      <c r="X67" s="30">
        <v>1.540418E-3</v>
      </c>
      <c r="Y67" s="30">
        <v>1.7332349999999998E-8</v>
      </c>
      <c r="Z67" s="30">
        <v>5.107654E-7</v>
      </c>
      <c r="AA67" s="30">
        <v>0</v>
      </c>
      <c r="AB67" s="30">
        <v>1.075983E-7</v>
      </c>
      <c r="AC67" s="29"/>
      <c r="AD67" s="31">
        <f t="shared" si="15"/>
        <v>0.32116708765272656</v>
      </c>
      <c r="AE67" s="31">
        <f t="shared" si="8"/>
        <v>2.2458265274208951</v>
      </c>
      <c r="AF67" s="31">
        <f t="shared" si="9"/>
        <v>2.7268513408345401</v>
      </c>
      <c r="AG67" s="31">
        <f t="shared" si="10"/>
        <v>414.86575611763237</v>
      </c>
      <c r="AH67" s="31">
        <f t="shared" si="11"/>
        <v>4.6679527816770802E-3</v>
      </c>
      <c r="AI67" s="31">
        <f t="shared" si="12"/>
        <v>0.13755946364540333</v>
      </c>
      <c r="AJ67" s="31">
        <f t="shared" si="13"/>
        <v>0</v>
      </c>
      <c r="AK67" s="31">
        <f t="shared" si="14"/>
        <v>2.8978400724005975E-2</v>
      </c>
    </row>
    <row r="68" spans="1:37" s="20" customFormat="1">
      <c r="A68" s="20">
        <v>2016</v>
      </c>
      <c r="B68" s="20" t="s">
        <v>26</v>
      </c>
      <c r="C68" s="20" t="s">
        <v>27</v>
      </c>
      <c r="D68" s="20">
        <v>2270002042</v>
      </c>
      <c r="E68" s="49" t="s">
        <v>47</v>
      </c>
      <c r="F68" s="49" t="s">
        <v>29</v>
      </c>
      <c r="G68" s="49">
        <v>15</v>
      </c>
      <c r="H68" s="29" t="s">
        <v>79</v>
      </c>
      <c r="I68" s="29" t="s">
        <v>157</v>
      </c>
      <c r="J68" s="29" t="s">
        <v>30</v>
      </c>
      <c r="K68" s="29" t="s">
        <v>31</v>
      </c>
      <c r="L68" s="29" t="s">
        <v>32</v>
      </c>
      <c r="M68" s="29" t="s">
        <v>33</v>
      </c>
      <c r="N68" s="29" t="s">
        <v>34</v>
      </c>
      <c r="O68" s="29" t="s">
        <v>35</v>
      </c>
      <c r="P68" s="29" t="s">
        <v>35</v>
      </c>
      <c r="Q68" s="29" t="s">
        <v>35</v>
      </c>
      <c r="R68" s="30">
        <v>3.092257</v>
      </c>
      <c r="S68" s="30">
        <v>2.5437829999999999</v>
      </c>
      <c r="T68" s="30">
        <v>0.73368219999999995</v>
      </c>
      <c r="U68" s="30">
        <v>9.3628669999999995E-6</v>
      </c>
      <c r="V68" s="30">
        <v>4.9039309999999997E-5</v>
      </c>
      <c r="W68" s="30">
        <v>5.8690780000000003E-5</v>
      </c>
      <c r="X68" s="30">
        <v>8.0314210000000004E-3</v>
      </c>
      <c r="Y68" s="30">
        <v>1.2497599999999999E-7</v>
      </c>
      <c r="Z68" s="30">
        <v>2.3678399999999998E-6</v>
      </c>
      <c r="AA68" s="30">
        <v>0</v>
      </c>
      <c r="AB68" s="30">
        <v>8.447966E-7</v>
      </c>
      <c r="AC68" s="29"/>
      <c r="AD68" s="31">
        <f t="shared" si="15"/>
        <v>0.22260790175891579</v>
      </c>
      <c r="AE68" s="31">
        <f t="shared" si="8"/>
        <v>1.1659396531858259</v>
      </c>
      <c r="AF68" s="31">
        <f t="shared" si="9"/>
        <v>1.3954092681647767</v>
      </c>
      <c r="AG68" s="31">
        <f t="shared" si="10"/>
        <v>190.95195701834629</v>
      </c>
      <c r="AH68" s="31">
        <f t="shared" si="11"/>
        <v>2.9713810022317156E-3</v>
      </c>
      <c r="AI68" s="31">
        <f t="shared" si="12"/>
        <v>5.6296847333282753E-2</v>
      </c>
      <c r="AJ68" s="31">
        <f t="shared" si="13"/>
        <v>0</v>
      </c>
      <c r="AK68" s="31">
        <f t="shared" si="14"/>
        <v>2.0085556970857971E-2</v>
      </c>
    </row>
    <row r="69" spans="1:37" s="20" customFormat="1" hidden="1">
      <c r="A69" s="20">
        <v>2016</v>
      </c>
      <c r="B69" s="20" t="s">
        <v>26</v>
      </c>
      <c r="C69" s="20" t="s">
        <v>27</v>
      </c>
      <c r="D69" s="20">
        <v>2270002042</v>
      </c>
      <c r="E69" s="49" t="s">
        <v>47</v>
      </c>
      <c r="F69" s="49" t="s">
        <v>29</v>
      </c>
      <c r="G69" s="49">
        <v>25</v>
      </c>
      <c r="H69" s="29" t="s">
        <v>77</v>
      </c>
      <c r="I69" s="29" t="s">
        <v>156</v>
      </c>
      <c r="J69" s="29" t="s">
        <v>30</v>
      </c>
      <c r="K69" s="29" t="s">
        <v>31</v>
      </c>
      <c r="L69" s="29" t="s">
        <v>32</v>
      </c>
      <c r="M69" s="29" t="s">
        <v>33</v>
      </c>
      <c r="N69" s="29" t="s">
        <v>34</v>
      </c>
      <c r="O69" s="29" t="s">
        <v>35</v>
      </c>
      <c r="P69" s="29" t="s">
        <v>35</v>
      </c>
      <c r="Q69" s="29" t="s">
        <v>35</v>
      </c>
      <c r="R69" s="30">
        <v>0.27836359999999999</v>
      </c>
      <c r="S69" s="30">
        <v>0.22899030000000001</v>
      </c>
      <c r="T69" s="30">
        <v>0.18313860000000001</v>
      </c>
      <c r="U69" s="30">
        <v>2.781863E-6</v>
      </c>
      <c r="V69" s="30">
        <v>8.8157590000000007E-6</v>
      </c>
      <c r="W69" s="30">
        <v>1.6385170000000002E-5</v>
      </c>
      <c r="X69" s="30">
        <v>2.0082920000000001E-3</v>
      </c>
      <c r="Y69" s="30">
        <v>2.548142E-8</v>
      </c>
      <c r="Z69" s="30">
        <v>8.0415959999999995E-7</v>
      </c>
      <c r="AA69" s="30">
        <v>0</v>
      </c>
      <c r="AB69" s="30">
        <v>2.5100299999999999E-7</v>
      </c>
      <c r="AC69" s="29"/>
      <c r="AD69" s="31">
        <f t="shared" si="15"/>
        <v>0.44084070174151485</v>
      </c>
      <c r="AE69" s="31">
        <f t="shared" si="8"/>
        <v>1.3970297545005181</v>
      </c>
      <c r="AF69" s="31">
        <f t="shared" si="9"/>
        <v>2.5965512467558676</v>
      </c>
      <c r="AG69" s="31">
        <f t="shared" si="10"/>
        <v>318.25321900534652</v>
      </c>
      <c r="AH69" s="31">
        <f t="shared" si="11"/>
        <v>4.0380302963051277E-3</v>
      </c>
      <c r="AI69" s="31">
        <f t="shared" si="12"/>
        <v>0.12743484577643682</v>
      </c>
      <c r="AJ69" s="31">
        <f t="shared" si="13"/>
        <v>0</v>
      </c>
      <c r="AK69" s="31">
        <f t="shared" si="14"/>
        <v>3.9776343644250436E-2</v>
      </c>
    </row>
    <row r="70" spans="1:37" s="20" customFormat="1" hidden="1">
      <c r="A70" s="20">
        <v>2016</v>
      </c>
      <c r="B70" s="20" t="s">
        <v>26</v>
      </c>
      <c r="C70" s="20" t="s">
        <v>27</v>
      </c>
      <c r="D70" s="20">
        <v>2270002045</v>
      </c>
      <c r="E70" s="49" t="s">
        <v>48</v>
      </c>
      <c r="F70" s="49" t="s">
        <v>29</v>
      </c>
      <c r="G70" s="49">
        <v>50</v>
      </c>
      <c r="H70" s="29" t="s">
        <v>75</v>
      </c>
      <c r="I70" s="29" t="s">
        <v>155</v>
      </c>
      <c r="J70" s="29" t="s">
        <v>30</v>
      </c>
      <c r="K70" s="29" t="s">
        <v>31</v>
      </c>
      <c r="L70" s="29" t="s">
        <v>32</v>
      </c>
      <c r="M70" s="29" t="s">
        <v>33</v>
      </c>
      <c r="N70" s="29" t="s">
        <v>32</v>
      </c>
      <c r="O70" s="29" t="s">
        <v>35</v>
      </c>
      <c r="P70" s="29" t="s">
        <v>35</v>
      </c>
      <c r="Q70" s="29" t="s">
        <v>35</v>
      </c>
      <c r="R70" s="30">
        <v>0.20574709999999999</v>
      </c>
      <c r="S70" s="30">
        <v>0.72152499999999997</v>
      </c>
      <c r="T70" s="30">
        <v>0.77682189999999995</v>
      </c>
      <c r="U70" s="30">
        <v>2.8337079999999999E-5</v>
      </c>
      <c r="V70" s="30">
        <v>9.5987060000000005E-5</v>
      </c>
      <c r="W70" s="30">
        <v>7.7931080000000002E-5</v>
      </c>
      <c r="X70" s="30">
        <v>8.3573810000000005E-3</v>
      </c>
      <c r="Y70" s="30">
        <v>1.080401E-7</v>
      </c>
      <c r="Z70" s="30">
        <v>6.7058439999999998E-6</v>
      </c>
      <c r="AA70" s="30">
        <v>0</v>
      </c>
      <c r="AB70" s="30">
        <v>2.5568089999999998E-6</v>
      </c>
      <c r="AC70" s="29"/>
      <c r="AD70" s="31">
        <f t="shared" si="15"/>
        <v>0.71258512112539418</v>
      </c>
      <c r="AE70" s="31">
        <f t="shared" si="8"/>
        <v>2.4137614311908813</v>
      </c>
      <c r="AF70" s="31">
        <f t="shared" si="9"/>
        <v>1.9597124361872422</v>
      </c>
      <c r="AG70" s="31">
        <f t="shared" si="10"/>
        <v>210.1608688042688</v>
      </c>
      <c r="AH70" s="31">
        <f t="shared" si="11"/>
        <v>2.7168560679117154E-3</v>
      </c>
      <c r="AI70" s="31">
        <f t="shared" si="12"/>
        <v>0.16863010087800148</v>
      </c>
      <c r="AJ70" s="31">
        <f t="shared" si="13"/>
        <v>0</v>
      </c>
      <c r="AK70" s="31">
        <f t="shared" si="14"/>
        <v>6.4295405559058938E-2</v>
      </c>
    </row>
    <row r="71" spans="1:37" s="20" customFormat="1" hidden="1">
      <c r="A71" s="20">
        <v>2016</v>
      </c>
      <c r="B71" s="20" t="s">
        <v>26</v>
      </c>
      <c r="C71" s="20" t="s">
        <v>27</v>
      </c>
      <c r="D71" s="20">
        <v>2270002045</v>
      </c>
      <c r="E71" s="49" t="s">
        <v>48</v>
      </c>
      <c r="F71" s="49" t="s">
        <v>29</v>
      </c>
      <c r="G71" s="49">
        <v>120</v>
      </c>
      <c r="H71" s="29" t="s">
        <v>73</v>
      </c>
      <c r="I71" s="29" t="s">
        <v>154</v>
      </c>
      <c r="J71" s="29" t="s">
        <v>30</v>
      </c>
      <c r="K71" s="29" t="s">
        <v>31</v>
      </c>
      <c r="L71" s="29" t="s">
        <v>32</v>
      </c>
      <c r="M71" s="29" t="s">
        <v>33</v>
      </c>
      <c r="N71" s="29" t="s">
        <v>32</v>
      </c>
      <c r="O71" s="29" t="s">
        <v>35</v>
      </c>
      <c r="P71" s="29" t="s">
        <v>35</v>
      </c>
      <c r="Q71" s="29" t="s">
        <v>35</v>
      </c>
      <c r="R71" s="30">
        <v>2.2571669999999999</v>
      </c>
      <c r="S71" s="30">
        <v>7.9155550000000003</v>
      </c>
      <c r="T71" s="30">
        <v>18.165949999999999</v>
      </c>
      <c r="U71" s="30">
        <v>2.9680780000000001E-4</v>
      </c>
      <c r="V71" s="30">
        <v>1.398566E-3</v>
      </c>
      <c r="W71" s="30">
        <v>1.778165E-3</v>
      </c>
      <c r="X71" s="30">
        <v>0.19829630000000001</v>
      </c>
      <c r="Y71" s="30">
        <v>2.3261169999999999E-6</v>
      </c>
      <c r="Z71" s="30">
        <v>1.5093610000000001E-4</v>
      </c>
      <c r="AA71" s="30">
        <v>0</v>
      </c>
      <c r="AB71" s="30">
        <v>2.6780480000000001E-5</v>
      </c>
      <c r="AC71" s="29"/>
      <c r="AD71" s="31">
        <f t="shared" si="15"/>
        <v>0.28347563348369126</v>
      </c>
      <c r="AE71" s="31">
        <f t="shared" ref="AE71:AE134" si="16">V71/$S71*2000*453.6/$G71</f>
        <v>1.335744487910197</v>
      </c>
      <c r="AF71" s="31">
        <f t="shared" ref="AF71:AF134" si="17">W71/$S71*2000*453.6/$G71</f>
        <v>1.6982924633838057</v>
      </c>
      <c r="AG71" s="31">
        <f t="shared" ref="AG71:AG134" si="18">X71/$S71*2000*453.6/$G71</f>
        <v>189.38912407279085</v>
      </c>
      <c r="AH71" s="31">
        <f t="shared" ref="AH71:AH134" si="19">Y71/$S71*2000*453.6/$G71</f>
        <v>2.22163127159119E-3</v>
      </c>
      <c r="AI71" s="31">
        <f t="shared" ref="AI71:AI134" si="20">Z71/$S71*2000*453.6/$G71</f>
        <v>0.14415627407048526</v>
      </c>
      <c r="AJ71" s="31">
        <f t="shared" ref="AJ71:AJ134" si="21">AA71/$S71*2000*453.6/$G71</f>
        <v>0</v>
      </c>
      <c r="AK71" s="31">
        <f t="shared" ref="AK71:AK134" si="22">AB71/$S71*2000*453.6/$G71</f>
        <v>2.5577540526217048E-2</v>
      </c>
    </row>
    <row r="72" spans="1:37" s="20" customFormat="1" hidden="1">
      <c r="A72" s="20">
        <v>2016</v>
      </c>
      <c r="B72" s="20" t="s">
        <v>26</v>
      </c>
      <c r="C72" s="20" t="s">
        <v>27</v>
      </c>
      <c r="D72" s="20">
        <v>2270002045</v>
      </c>
      <c r="E72" s="49" t="s">
        <v>48</v>
      </c>
      <c r="F72" s="49" t="s">
        <v>29</v>
      </c>
      <c r="G72" s="49">
        <v>175</v>
      </c>
      <c r="H72" s="29" t="s">
        <v>71</v>
      </c>
      <c r="I72" s="29" t="s">
        <v>153</v>
      </c>
      <c r="J72" s="29" t="s">
        <v>30</v>
      </c>
      <c r="K72" s="29" t="s">
        <v>31</v>
      </c>
      <c r="L72" s="29" t="s">
        <v>32</v>
      </c>
      <c r="M72" s="29" t="s">
        <v>33</v>
      </c>
      <c r="N72" s="29" t="s">
        <v>32</v>
      </c>
      <c r="O72" s="29" t="s">
        <v>35</v>
      </c>
      <c r="P72" s="29" t="s">
        <v>35</v>
      </c>
      <c r="Q72" s="29" t="s">
        <v>35</v>
      </c>
      <c r="R72" s="30">
        <v>2.2571669999999999</v>
      </c>
      <c r="S72" s="30">
        <v>7.9155550000000003</v>
      </c>
      <c r="T72" s="30">
        <v>29.005600000000001</v>
      </c>
      <c r="U72" s="30">
        <v>3.4374729999999998E-4</v>
      </c>
      <c r="V72" s="30">
        <v>1.89193E-3</v>
      </c>
      <c r="W72" s="30">
        <v>2.4285309999999998E-3</v>
      </c>
      <c r="X72" s="30">
        <v>0.31770039999999999</v>
      </c>
      <c r="Y72" s="30">
        <v>3.574676E-6</v>
      </c>
      <c r="Z72" s="30">
        <v>1.3814019999999999E-4</v>
      </c>
      <c r="AA72" s="30">
        <v>0</v>
      </c>
      <c r="AB72" s="30">
        <v>3.1015759999999999E-5</v>
      </c>
      <c r="AC72" s="29"/>
      <c r="AD72" s="31">
        <f t="shared" ref="AD72:AD135" si="23">U72/$S72*2000*453.6/$G72</f>
        <v>0.2251245810559083</v>
      </c>
      <c r="AE72" s="31">
        <f t="shared" si="16"/>
        <v>1.2390495827519359</v>
      </c>
      <c r="AF72" s="31">
        <f t="shared" si="17"/>
        <v>1.5904765621614654</v>
      </c>
      <c r="AG72" s="31">
        <f t="shared" si="18"/>
        <v>208.06612721407407</v>
      </c>
      <c r="AH72" s="31">
        <f t="shared" si="19"/>
        <v>2.3411018411216905E-3</v>
      </c>
      <c r="AI72" s="31">
        <f t="shared" si="20"/>
        <v>9.0469815041396326E-2</v>
      </c>
      <c r="AJ72" s="31">
        <f t="shared" si="21"/>
        <v>0</v>
      </c>
      <c r="AK72" s="31">
        <f t="shared" si="22"/>
        <v>2.0312624931543018E-2</v>
      </c>
    </row>
    <row r="73" spans="1:37" s="20" customFormat="1" hidden="1">
      <c r="A73" s="20">
        <v>2016</v>
      </c>
      <c r="B73" s="20" t="s">
        <v>26</v>
      </c>
      <c r="C73" s="20" t="s">
        <v>27</v>
      </c>
      <c r="D73" s="20">
        <v>2270002045</v>
      </c>
      <c r="E73" s="49" t="s">
        <v>48</v>
      </c>
      <c r="F73" s="49" t="s">
        <v>29</v>
      </c>
      <c r="G73" s="49">
        <v>250</v>
      </c>
      <c r="H73" s="29" t="s">
        <v>87</v>
      </c>
      <c r="I73" s="29" t="s">
        <v>152</v>
      </c>
      <c r="J73" s="29" t="s">
        <v>30</v>
      </c>
      <c r="K73" s="29" t="s">
        <v>31</v>
      </c>
      <c r="L73" s="29" t="s">
        <v>36</v>
      </c>
      <c r="M73" s="29" t="s">
        <v>33</v>
      </c>
      <c r="N73" s="29" t="s">
        <v>32</v>
      </c>
      <c r="O73" s="29" t="s">
        <v>35</v>
      </c>
      <c r="P73" s="29" t="s">
        <v>35</v>
      </c>
      <c r="Q73" s="29" t="s">
        <v>35</v>
      </c>
      <c r="R73" s="30">
        <v>4.3751509999999998</v>
      </c>
      <c r="S73" s="30">
        <v>15.343019999999999</v>
      </c>
      <c r="T73" s="30">
        <v>77.949100000000001</v>
      </c>
      <c r="U73" s="30">
        <v>6.7237090000000002E-4</v>
      </c>
      <c r="V73" s="30">
        <v>2.0159169999999999E-3</v>
      </c>
      <c r="W73" s="30">
        <v>5.8163870000000001E-3</v>
      </c>
      <c r="X73" s="30">
        <v>0.85965539999999996</v>
      </c>
      <c r="Y73" s="30">
        <v>9.6725960000000003E-6</v>
      </c>
      <c r="Z73" s="30">
        <v>1.9930459999999999E-4</v>
      </c>
      <c r="AA73" s="30">
        <v>0</v>
      </c>
      <c r="AB73" s="30">
        <v>6.0666940000000003E-5</v>
      </c>
      <c r="AC73" s="29"/>
      <c r="AD73" s="31">
        <f t="shared" si="23"/>
        <v>0.15902342054693275</v>
      </c>
      <c r="AE73" s="31">
        <f t="shared" si="16"/>
        <v>0.47678746489283075</v>
      </c>
      <c r="AF73" s="31">
        <f t="shared" si="17"/>
        <v>1.3756421581670364</v>
      </c>
      <c r="AG73" s="31">
        <f t="shared" si="18"/>
        <v>203.31835033259424</v>
      </c>
      <c r="AH73" s="31">
        <f t="shared" si="19"/>
        <v>2.287679763488544E-3</v>
      </c>
      <c r="AI73" s="31">
        <f t="shared" si="20"/>
        <v>4.7137821138211383E-2</v>
      </c>
      <c r="AJ73" s="31">
        <f t="shared" si="21"/>
        <v>0</v>
      </c>
      <c r="AK73" s="31">
        <f t="shared" si="22"/>
        <v>1.4348426311899485E-2</v>
      </c>
    </row>
    <row r="74" spans="1:37" s="20" customFormat="1">
      <c r="A74" s="20">
        <v>2016</v>
      </c>
      <c r="B74" s="20" t="s">
        <v>26</v>
      </c>
      <c r="C74" s="20" t="s">
        <v>27</v>
      </c>
      <c r="D74" s="20">
        <v>2270002045</v>
      </c>
      <c r="E74" s="49" t="s">
        <v>48</v>
      </c>
      <c r="F74" s="49" t="s">
        <v>29</v>
      </c>
      <c r="G74" s="49">
        <v>500</v>
      </c>
      <c r="H74" s="29" t="s">
        <v>98</v>
      </c>
      <c r="I74" s="29" t="s">
        <v>151</v>
      </c>
      <c r="J74" s="29" t="s">
        <v>30</v>
      </c>
      <c r="K74" s="29" t="s">
        <v>31</v>
      </c>
      <c r="L74" s="29" t="s">
        <v>36</v>
      </c>
      <c r="M74" s="29" t="s">
        <v>33</v>
      </c>
      <c r="N74" s="29" t="s">
        <v>32</v>
      </c>
      <c r="O74" s="29" t="s">
        <v>35</v>
      </c>
      <c r="P74" s="29" t="s">
        <v>35</v>
      </c>
      <c r="Q74" s="29" t="s">
        <v>35</v>
      </c>
      <c r="R74" s="30">
        <v>1.6036159999999999</v>
      </c>
      <c r="S74" s="30">
        <v>5.6236519999999999</v>
      </c>
      <c r="T74" s="30">
        <v>45.87688</v>
      </c>
      <c r="U74" s="30">
        <v>3.726019E-4</v>
      </c>
      <c r="V74" s="30">
        <v>1.241984E-3</v>
      </c>
      <c r="W74" s="30">
        <v>3.0250749999999999E-3</v>
      </c>
      <c r="X74" s="30">
        <v>0.50595869999999998</v>
      </c>
      <c r="Y74" s="30">
        <v>4.9661499999999999E-6</v>
      </c>
      <c r="Z74" s="30">
        <v>1.0886650000000001E-4</v>
      </c>
      <c r="AA74" s="30">
        <v>0</v>
      </c>
      <c r="AB74" s="30">
        <v>3.3619270000000003E-5</v>
      </c>
      <c r="AC74" s="29"/>
      <c r="AD74" s="31">
        <f t="shared" si="23"/>
        <v>0.12021527778745911</v>
      </c>
      <c r="AE74" s="31">
        <f t="shared" si="16"/>
        <v>0.4007103870580897</v>
      </c>
      <c r="AF74" s="31">
        <f t="shared" si="17"/>
        <v>0.97600208547755085</v>
      </c>
      <c r="AG74" s="31">
        <f t="shared" si="18"/>
        <v>163.24115810864541</v>
      </c>
      <c r="AH74" s="31">
        <f t="shared" si="19"/>
        <v>1.6022653179819807E-3</v>
      </c>
      <c r="AI74" s="31">
        <f t="shared" si="20"/>
        <v>3.5124395606271515E-2</v>
      </c>
      <c r="AJ74" s="31">
        <f t="shared" si="21"/>
        <v>0</v>
      </c>
      <c r="AK74" s="31">
        <f t="shared" si="22"/>
        <v>1.0846831114016305E-2</v>
      </c>
    </row>
    <row r="75" spans="1:37" s="20" customFormat="1" hidden="1">
      <c r="A75" s="20">
        <v>2016</v>
      </c>
      <c r="B75" s="20" t="s">
        <v>26</v>
      </c>
      <c r="C75" s="20" t="s">
        <v>27</v>
      </c>
      <c r="D75" s="20">
        <v>2270002045</v>
      </c>
      <c r="E75" s="49" t="s">
        <v>48</v>
      </c>
      <c r="F75" s="49" t="s">
        <v>29</v>
      </c>
      <c r="G75" s="49">
        <v>750</v>
      </c>
      <c r="H75" s="29" t="s">
        <v>96</v>
      </c>
      <c r="I75" s="29" t="s">
        <v>150</v>
      </c>
      <c r="J75" s="29" t="s">
        <v>30</v>
      </c>
      <c r="K75" s="29" t="s">
        <v>31</v>
      </c>
      <c r="L75" s="29" t="s">
        <v>36</v>
      </c>
      <c r="M75" s="29" t="s">
        <v>33</v>
      </c>
      <c r="N75" s="29" t="s">
        <v>32</v>
      </c>
      <c r="O75" s="29" t="s">
        <v>35</v>
      </c>
      <c r="P75" s="29" t="s">
        <v>35</v>
      </c>
      <c r="Q75" s="29" t="s">
        <v>35</v>
      </c>
      <c r="R75" s="30">
        <v>47.76332</v>
      </c>
      <c r="S75" s="30">
        <v>167.4991</v>
      </c>
      <c r="T75" s="30">
        <v>2299.2489999999998</v>
      </c>
      <c r="U75" s="30">
        <v>1.8790660000000001E-2</v>
      </c>
      <c r="V75" s="30">
        <v>6.2244309999999997E-2</v>
      </c>
      <c r="W75" s="30">
        <v>0.15653639999999999</v>
      </c>
      <c r="X75" s="30">
        <v>25.357060000000001</v>
      </c>
      <c r="Y75" s="30">
        <v>2.549583E-4</v>
      </c>
      <c r="Z75" s="30">
        <v>5.5567940000000003E-3</v>
      </c>
      <c r="AA75" s="30">
        <v>0</v>
      </c>
      <c r="AB75" s="30">
        <v>1.6954509999999999E-3</v>
      </c>
      <c r="AC75" s="29"/>
      <c r="AD75" s="31">
        <f t="shared" si="23"/>
        <v>0.1356973400812303</v>
      </c>
      <c r="AE75" s="31">
        <f t="shared" si="16"/>
        <v>0.44949923537499609</v>
      </c>
      <c r="AF75" s="31">
        <f t="shared" si="17"/>
        <v>1.130432518383681</v>
      </c>
      <c r="AG75" s="31">
        <f t="shared" si="18"/>
        <v>183.11680346939178</v>
      </c>
      <c r="AH75" s="31">
        <f t="shared" si="19"/>
        <v>1.8411893537338411E-3</v>
      </c>
      <c r="AI75" s="31">
        <f t="shared" si="20"/>
        <v>4.0128562018542188E-2</v>
      </c>
      <c r="AJ75" s="31">
        <f t="shared" si="21"/>
        <v>0</v>
      </c>
      <c r="AK75" s="31">
        <f t="shared" si="22"/>
        <v>1.2243752531207634E-2</v>
      </c>
    </row>
    <row r="76" spans="1:37" s="20" customFormat="1" hidden="1">
      <c r="A76" s="20">
        <v>2016</v>
      </c>
      <c r="B76" s="20" t="s">
        <v>26</v>
      </c>
      <c r="C76" s="20" t="s">
        <v>27</v>
      </c>
      <c r="D76" s="20">
        <v>2270002045</v>
      </c>
      <c r="E76" s="49" t="s">
        <v>48</v>
      </c>
      <c r="F76" s="49" t="s">
        <v>29</v>
      </c>
      <c r="G76" s="49">
        <v>9999</v>
      </c>
      <c r="H76" s="29" t="s">
        <v>131</v>
      </c>
      <c r="I76" s="29" t="s">
        <v>149</v>
      </c>
      <c r="J76" s="29" t="s">
        <v>30</v>
      </c>
      <c r="K76" s="29" t="s">
        <v>31</v>
      </c>
      <c r="L76" s="29" t="s">
        <v>36</v>
      </c>
      <c r="M76" s="29" t="s">
        <v>33</v>
      </c>
      <c r="N76" s="29" t="s">
        <v>32</v>
      </c>
      <c r="O76" s="29" t="s">
        <v>35</v>
      </c>
      <c r="P76" s="29" t="s">
        <v>35</v>
      </c>
      <c r="Q76" s="29" t="s">
        <v>35</v>
      </c>
      <c r="R76" s="30">
        <v>60.010330000000003</v>
      </c>
      <c r="S76" s="30">
        <v>210.2371</v>
      </c>
      <c r="T76" s="30">
        <v>9251.9789999999994</v>
      </c>
      <c r="U76" s="30">
        <v>8.6618680000000003E-2</v>
      </c>
      <c r="V76" s="30">
        <v>0.2832557</v>
      </c>
      <c r="W76" s="30">
        <v>0.92167480000000002</v>
      </c>
      <c r="X76" s="30">
        <v>101.9371</v>
      </c>
      <c r="Y76" s="30">
        <v>1.024949E-3</v>
      </c>
      <c r="Z76" s="30">
        <v>2.6858719999999999E-2</v>
      </c>
      <c r="AA76" s="30">
        <v>0</v>
      </c>
      <c r="AB76" s="30">
        <v>7.8154650000000006E-3</v>
      </c>
      <c r="AC76" s="29"/>
      <c r="AD76" s="31">
        <f t="shared" si="23"/>
        <v>3.7380807349669899E-2</v>
      </c>
      <c r="AE76" s="31">
        <f t="shared" si="16"/>
        <v>0.12224068471599767</v>
      </c>
      <c r="AF76" s="31">
        <f t="shared" si="17"/>
        <v>0.39775425044396351</v>
      </c>
      <c r="AG76" s="31">
        <f t="shared" si="18"/>
        <v>43.991562753946788</v>
      </c>
      <c r="AH76" s="31">
        <f t="shared" si="19"/>
        <v>4.4232284666814151E-4</v>
      </c>
      <c r="AI76" s="31">
        <f t="shared" si="20"/>
        <v>1.159104061593557E-2</v>
      </c>
      <c r="AJ76" s="31">
        <f t="shared" si="21"/>
        <v>0</v>
      </c>
      <c r="AK76" s="31">
        <f t="shared" si="22"/>
        <v>3.3728104782142589E-3</v>
      </c>
    </row>
    <row r="77" spans="1:37" s="20" customFormat="1" hidden="1">
      <c r="A77" s="20">
        <v>2016</v>
      </c>
      <c r="B77" s="20" t="s">
        <v>26</v>
      </c>
      <c r="C77" s="20" t="s">
        <v>27</v>
      </c>
      <c r="D77" s="20">
        <v>2270002048</v>
      </c>
      <c r="E77" s="49" t="s">
        <v>49</v>
      </c>
      <c r="F77" s="49" t="s">
        <v>29</v>
      </c>
      <c r="G77" s="49">
        <v>50</v>
      </c>
      <c r="H77" s="29" t="s">
        <v>103</v>
      </c>
      <c r="I77" s="29" t="s">
        <v>148</v>
      </c>
      <c r="J77" s="29" t="s">
        <v>30</v>
      </c>
      <c r="K77" s="29" t="s">
        <v>31</v>
      </c>
      <c r="L77" s="29" t="s">
        <v>32</v>
      </c>
      <c r="M77" s="29" t="s">
        <v>33</v>
      </c>
      <c r="N77" s="29" t="s">
        <v>34</v>
      </c>
      <c r="O77" s="29" t="s">
        <v>35</v>
      </c>
      <c r="P77" s="29" t="s">
        <v>35</v>
      </c>
      <c r="Q77" s="29" t="s">
        <v>35</v>
      </c>
      <c r="R77" s="30">
        <v>8.4719359999999994E-2</v>
      </c>
      <c r="S77" s="30">
        <v>0.22023770000000001</v>
      </c>
      <c r="T77" s="30">
        <v>0.28093669999999998</v>
      </c>
      <c r="U77" s="30">
        <v>9.0884299999999997E-6</v>
      </c>
      <c r="V77" s="30">
        <v>3.314933E-5</v>
      </c>
      <c r="W77" s="30">
        <v>2.728427E-5</v>
      </c>
      <c r="X77" s="30">
        <v>3.029744E-3</v>
      </c>
      <c r="Y77" s="30">
        <v>3.9167029999999999E-8</v>
      </c>
      <c r="Z77" s="30">
        <v>2.1747710000000002E-6</v>
      </c>
      <c r="AA77" s="30">
        <v>0</v>
      </c>
      <c r="AB77" s="30">
        <v>8.2003440000000004E-7</v>
      </c>
      <c r="AC77" s="29"/>
      <c r="AD77" s="31">
        <f t="shared" si="23"/>
        <v>0.74873863067040747</v>
      </c>
      <c r="AE77" s="31">
        <f t="shared" si="16"/>
        <v>2.7309649688495661</v>
      </c>
      <c r="AF77" s="31">
        <f t="shared" si="17"/>
        <v>2.2477795349297596</v>
      </c>
      <c r="AG77" s="31">
        <f t="shared" si="18"/>
        <v>249.60156747005621</v>
      </c>
      <c r="AH77" s="31">
        <f t="shared" si="19"/>
        <v>3.2267254530900023E-3</v>
      </c>
      <c r="AI77" s="31">
        <f t="shared" si="20"/>
        <v>0.17916571515231045</v>
      </c>
      <c r="AJ77" s="31">
        <f t="shared" si="21"/>
        <v>0</v>
      </c>
      <c r="AK77" s="31">
        <f t="shared" si="22"/>
        <v>6.755748063841932E-2</v>
      </c>
    </row>
    <row r="78" spans="1:37" s="20" customFormat="1" hidden="1">
      <c r="A78" s="20">
        <v>2016</v>
      </c>
      <c r="B78" s="20" t="s">
        <v>26</v>
      </c>
      <c r="C78" s="20" t="s">
        <v>27</v>
      </c>
      <c r="D78" s="20">
        <v>2270002048</v>
      </c>
      <c r="E78" s="49" t="s">
        <v>49</v>
      </c>
      <c r="F78" s="49" t="s">
        <v>29</v>
      </c>
      <c r="G78" s="49">
        <v>120</v>
      </c>
      <c r="H78" s="29" t="s">
        <v>73</v>
      </c>
      <c r="I78" s="29" t="s">
        <v>147</v>
      </c>
      <c r="J78" s="29" t="s">
        <v>30</v>
      </c>
      <c r="K78" s="29" t="s">
        <v>31</v>
      </c>
      <c r="L78" s="29" t="s">
        <v>32</v>
      </c>
      <c r="M78" s="29" t="s">
        <v>33</v>
      </c>
      <c r="N78" s="29" t="s">
        <v>34</v>
      </c>
      <c r="O78" s="29" t="s">
        <v>35</v>
      </c>
      <c r="P78" s="29" t="s">
        <v>35</v>
      </c>
      <c r="Q78" s="29" t="s">
        <v>35</v>
      </c>
      <c r="R78" s="30">
        <v>5.6519919999999999</v>
      </c>
      <c r="S78" s="30">
        <v>14.693</v>
      </c>
      <c r="T78" s="30">
        <v>50.368119999999998</v>
      </c>
      <c r="U78" s="30">
        <v>7.4340340000000004E-4</v>
      </c>
      <c r="V78" s="30">
        <v>3.8186779999999998E-3</v>
      </c>
      <c r="W78" s="30">
        <v>4.590734E-3</v>
      </c>
      <c r="X78" s="30">
        <v>0.55023520000000004</v>
      </c>
      <c r="Y78" s="30">
        <v>6.45454E-6</v>
      </c>
      <c r="Z78" s="30">
        <v>3.712295E-4</v>
      </c>
      <c r="AA78" s="30">
        <v>0</v>
      </c>
      <c r="AB78" s="30">
        <v>6.707611E-5</v>
      </c>
      <c r="AC78" s="29"/>
      <c r="AD78" s="31">
        <f t="shared" si="23"/>
        <v>0.38250389328251549</v>
      </c>
      <c r="AE78" s="31">
        <f t="shared" si="16"/>
        <v>1.9648271748451644</v>
      </c>
      <c r="AF78" s="31">
        <f t="shared" si="17"/>
        <v>2.3620737112910914</v>
      </c>
      <c r="AG78" s="31">
        <f t="shared" si="18"/>
        <v>283.11291853263458</v>
      </c>
      <c r="AH78" s="31">
        <f t="shared" si="19"/>
        <v>3.3210591710338259E-3</v>
      </c>
      <c r="AI78" s="31">
        <f t="shared" si="20"/>
        <v>0.19100898523106244</v>
      </c>
      <c r="AJ78" s="31">
        <f t="shared" si="21"/>
        <v>0</v>
      </c>
      <c r="AK78" s="31">
        <f t="shared" si="22"/>
        <v>3.4512719771319672E-2</v>
      </c>
    </row>
    <row r="79" spans="1:37" s="20" customFormat="1">
      <c r="A79" s="20">
        <v>2016</v>
      </c>
      <c r="B79" s="20" t="s">
        <v>26</v>
      </c>
      <c r="C79" s="20" t="s">
        <v>27</v>
      </c>
      <c r="D79" s="20">
        <v>2270002048</v>
      </c>
      <c r="E79" s="49" t="s">
        <v>49</v>
      </c>
      <c r="F79" s="49" t="s">
        <v>29</v>
      </c>
      <c r="G79" s="49">
        <v>175</v>
      </c>
      <c r="H79" s="29" t="s">
        <v>71</v>
      </c>
      <c r="I79" s="29" t="s">
        <v>146</v>
      </c>
      <c r="J79" s="29" t="s">
        <v>30</v>
      </c>
      <c r="K79" s="29" t="s">
        <v>31</v>
      </c>
      <c r="L79" s="29" t="s">
        <v>32</v>
      </c>
      <c r="M79" s="29" t="s">
        <v>33</v>
      </c>
      <c r="N79" s="29" t="s">
        <v>34</v>
      </c>
      <c r="O79" s="29" t="s">
        <v>35</v>
      </c>
      <c r="P79" s="29" t="s">
        <v>35</v>
      </c>
      <c r="Q79" s="29" t="s">
        <v>35</v>
      </c>
      <c r="R79" s="30">
        <v>19.30997</v>
      </c>
      <c r="S79" s="30">
        <v>50.198480000000004</v>
      </c>
      <c r="T79" s="30">
        <v>283.5829</v>
      </c>
      <c r="U79" s="30">
        <v>3.076652E-3</v>
      </c>
      <c r="V79" s="30">
        <v>1.833767E-2</v>
      </c>
      <c r="W79" s="30">
        <v>2.18024E-2</v>
      </c>
      <c r="X79" s="30">
        <v>3.1075439999999999</v>
      </c>
      <c r="Y79" s="30">
        <v>3.4965190000000001E-5</v>
      </c>
      <c r="Z79" s="30">
        <v>1.2085209999999999E-3</v>
      </c>
      <c r="AA79" s="30">
        <v>0</v>
      </c>
      <c r="AB79" s="30">
        <v>2.7760129999999998E-4</v>
      </c>
      <c r="AC79" s="29"/>
      <c r="AD79" s="31">
        <f t="shared" si="23"/>
        <v>0.31772603409505623</v>
      </c>
      <c r="AE79" s="31">
        <f t="shared" si="16"/>
        <v>1.8937322659968987</v>
      </c>
      <c r="AF79" s="31">
        <f t="shared" si="17"/>
        <v>2.2515351381157354</v>
      </c>
      <c r="AG79" s="31">
        <f t="shared" si="18"/>
        <v>320.91625276303182</v>
      </c>
      <c r="AH79" s="31">
        <f t="shared" si="19"/>
        <v>3.6108572402989095E-3</v>
      </c>
      <c r="AI79" s="31">
        <f t="shared" si="20"/>
        <v>0.12480403518194176</v>
      </c>
      <c r="AJ79" s="31">
        <f t="shared" si="21"/>
        <v>0</v>
      </c>
      <c r="AK79" s="31">
        <f t="shared" si="22"/>
        <v>2.8667902677531269E-2</v>
      </c>
    </row>
    <row r="80" spans="1:37" s="20" customFormat="1" hidden="1">
      <c r="A80" s="20">
        <v>2016</v>
      </c>
      <c r="B80" s="20" t="s">
        <v>26</v>
      </c>
      <c r="C80" s="20" t="s">
        <v>27</v>
      </c>
      <c r="D80" s="20">
        <v>2270002048</v>
      </c>
      <c r="E80" s="49" t="s">
        <v>49</v>
      </c>
      <c r="F80" s="49" t="s">
        <v>29</v>
      </c>
      <c r="G80" s="49">
        <v>250</v>
      </c>
      <c r="H80" s="29" t="s">
        <v>87</v>
      </c>
      <c r="I80" s="29" t="s">
        <v>145</v>
      </c>
      <c r="J80" s="29" t="s">
        <v>30</v>
      </c>
      <c r="K80" s="29" t="s">
        <v>31</v>
      </c>
      <c r="L80" s="29" t="s">
        <v>36</v>
      </c>
      <c r="M80" s="29" t="s">
        <v>33</v>
      </c>
      <c r="N80" s="29" t="s">
        <v>34</v>
      </c>
      <c r="O80" s="29" t="s">
        <v>35</v>
      </c>
      <c r="P80" s="29" t="s">
        <v>35</v>
      </c>
      <c r="Q80" s="29" t="s">
        <v>35</v>
      </c>
      <c r="R80" s="30">
        <v>11.98174</v>
      </c>
      <c r="S80" s="30">
        <v>31.14791</v>
      </c>
      <c r="T80" s="30">
        <v>242.75739999999999</v>
      </c>
      <c r="U80" s="30">
        <v>1.95104E-3</v>
      </c>
      <c r="V80" s="30">
        <v>6.1193430000000002E-3</v>
      </c>
      <c r="W80" s="30">
        <v>1.6390640000000001E-2</v>
      </c>
      <c r="X80" s="30">
        <v>2.6780780000000002</v>
      </c>
      <c r="Y80" s="30">
        <v>3.0132969999999999E-5</v>
      </c>
      <c r="Z80" s="30">
        <v>5.6015920000000003E-4</v>
      </c>
      <c r="AA80" s="30">
        <v>0</v>
      </c>
      <c r="AB80" s="30">
        <v>1.760392E-4</v>
      </c>
      <c r="AC80" s="29"/>
      <c r="AD80" s="31">
        <f t="shared" si="23"/>
        <v>0.22730044975730315</v>
      </c>
      <c r="AE80" s="31">
        <f t="shared" si="16"/>
        <v>0.71291691411719127</v>
      </c>
      <c r="AF80" s="31">
        <f t="shared" si="17"/>
        <v>1.909545598147677</v>
      </c>
      <c r="AG80" s="31">
        <f t="shared" si="18"/>
        <v>312.00197529786107</v>
      </c>
      <c r="AH80" s="31">
        <f t="shared" si="19"/>
        <v>3.5105572584484802E-3</v>
      </c>
      <c r="AI80" s="31">
        <f t="shared" si="20"/>
        <v>6.5259778423656684E-2</v>
      </c>
      <c r="AJ80" s="31">
        <f t="shared" si="21"/>
        <v>0</v>
      </c>
      <c r="AK80" s="31">
        <f t="shared" si="22"/>
        <v>2.0508953857899293E-2</v>
      </c>
    </row>
    <row r="81" spans="1:37" s="20" customFormat="1" hidden="1">
      <c r="A81" s="20">
        <v>2016</v>
      </c>
      <c r="B81" s="20" t="s">
        <v>26</v>
      </c>
      <c r="C81" s="20" t="s">
        <v>27</v>
      </c>
      <c r="D81" s="20">
        <v>2270002048</v>
      </c>
      <c r="E81" s="49" t="s">
        <v>49</v>
      </c>
      <c r="F81" s="49" t="s">
        <v>29</v>
      </c>
      <c r="G81" s="49">
        <v>500</v>
      </c>
      <c r="H81" s="29" t="s">
        <v>98</v>
      </c>
      <c r="I81" s="29" t="s">
        <v>144</v>
      </c>
      <c r="J81" s="29" t="s">
        <v>30</v>
      </c>
      <c r="K81" s="29" t="s">
        <v>31</v>
      </c>
      <c r="L81" s="29" t="s">
        <v>36</v>
      </c>
      <c r="M81" s="29" t="s">
        <v>33</v>
      </c>
      <c r="N81" s="29" t="s">
        <v>34</v>
      </c>
      <c r="O81" s="29" t="s">
        <v>35</v>
      </c>
      <c r="P81" s="29" t="s">
        <v>35</v>
      </c>
      <c r="Q81" s="29" t="s">
        <v>35</v>
      </c>
      <c r="R81" s="30">
        <v>0.3388774</v>
      </c>
      <c r="S81" s="30">
        <v>0.88095089999999998</v>
      </c>
      <c r="T81" s="30">
        <v>9.1546749999999992</v>
      </c>
      <c r="U81" s="30">
        <v>6.9597309999999999E-5</v>
      </c>
      <c r="V81" s="30">
        <v>2.4265030000000001E-4</v>
      </c>
      <c r="W81" s="30">
        <v>5.483927E-4</v>
      </c>
      <c r="X81" s="30">
        <v>0.1009915</v>
      </c>
      <c r="Y81" s="30">
        <v>9.9126439999999997E-7</v>
      </c>
      <c r="Z81" s="30">
        <v>1.9670659999999998E-5</v>
      </c>
      <c r="AA81" s="30">
        <v>0</v>
      </c>
      <c r="AB81" s="30">
        <v>6.279653E-6</v>
      </c>
      <c r="AC81" s="29"/>
      <c r="AD81" s="31">
        <f t="shared" si="23"/>
        <v>0.14334210824235497</v>
      </c>
      <c r="AE81" s="31">
        <f t="shared" si="16"/>
        <v>0.49976077477189706</v>
      </c>
      <c r="AF81" s="31">
        <f t="shared" si="17"/>
        <v>1.1294655750734803</v>
      </c>
      <c r="AG81" s="31">
        <f t="shared" si="18"/>
        <v>208.00135126713647</v>
      </c>
      <c r="AH81" s="31">
        <f t="shared" si="19"/>
        <v>2.0416008739647124E-3</v>
      </c>
      <c r="AI81" s="31">
        <f t="shared" si="20"/>
        <v>4.0513546786773248E-2</v>
      </c>
      <c r="AJ81" s="31">
        <f t="shared" si="21"/>
        <v>0</v>
      </c>
      <c r="AK81" s="31">
        <f t="shared" si="22"/>
        <v>1.2933527172967302E-2</v>
      </c>
    </row>
    <row r="82" spans="1:37" s="20" customFormat="1" hidden="1">
      <c r="A82" s="20">
        <v>2016</v>
      </c>
      <c r="B82" s="20" t="s">
        <v>26</v>
      </c>
      <c r="C82" s="20" t="s">
        <v>27</v>
      </c>
      <c r="D82" s="20">
        <v>2270002048</v>
      </c>
      <c r="E82" s="49" t="s">
        <v>49</v>
      </c>
      <c r="F82" s="49" t="s">
        <v>29</v>
      </c>
      <c r="G82" s="49">
        <v>750</v>
      </c>
      <c r="H82" s="29" t="s">
        <v>96</v>
      </c>
      <c r="I82" s="29" t="s">
        <v>143</v>
      </c>
      <c r="J82" s="29" t="s">
        <v>30</v>
      </c>
      <c r="K82" s="29" t="s">
        <v>31</v>
      </c>
      <c r="L82" s="29" t="s">
        <v>36</v>
      </c>
      <c r="M82" s="29" t="s">
        <v>33</v>
      </c>
      <c r="N82" s="29" t="s">
        <v>34</v>
      </c>
      <c r="O82" s="29" t="s">
        <v>35</v>
      </c>
      <c r="P82" s="29" t="s">
        <v>35</v>
      </c>
      <c r="Q82" s="29" t="s">
        <v>35</v>
      </c>
      <c r="R82" s="30">
        <v>0.73482040000000004</v>
      </c>
      <c r="S82" s="30">
        <v>1.91025</v>
      </c>
      <c r="T82" s="30">
        <v>42.018509999999999</v>
      </c>
      <c r="U82" s="30">
        <v>3.2123139999999998E-4</v>
      </c>
      <c r="V82" s="30">
        <v>1.1137090000000001E-3</v>
      </c>
      <c r="W82" s="30">
        <v>2.5932490000000002E-3</v>
      </c>
      <c r="X82" s="30">
        <v>0.46352759999999998</v>
      </c>
      <c r="Y82" s="30">
        <v>4.6606419999999998E-6</v>
      </c>
      <c r="Z82" s="30">
        <v>9.1818160000000005E-5</v>
      </c>
      <c r="AA82" s="30">
        <v>0</v>
      </c>
      <c r="AB82" s="30">
        <v>2.8984199999999999E-5</v>
      </c>
      <c r="AC82" s="29"/>
      <c r="AD82" s="31">
        <f t="shared" si="23"/>
        <v>0.20340871689045933</v>
      </c>
      <c r="AE82" s="31">
        <f t="shared" si="16"/>
        <v>0.70521785441696117</v>
      </c>
      <c r="AF82" s="31">
        <f t="shared" si="17"/>
        <v>1.6420855858657248</v>
      </c>
      <c r="AG82" s="31">
        <f t="shared" si="18"/>
        <v>293.51288310954067</v>
      </c>
      <c r="AH82" s="31">
        <f t="shared" si="19"/>
        <v>2.9511909766784445E-3</v>
      </c>
      <c r="AI82" s="31">
        <f t="shared" si="20"/>
        <v>5.8140686473498238E-2</v>
      </c>
      <c r="AJ82" s="31">
        <f t="shared" si="21"/>
        <v>0</v>
      </c>
      <c r="AK82" s="31">
        <f t="shared" si="22"/>
        <v>1.8353246077738517E-2</v>
      </c>
    </row>
    <row r="83" spans="1:37" s="20" customFormat="1" hidden="1">
      <c r="A83" s="20">
        <v>2016</v>
      </c>
      <c r="B83" s="20" t="s">
        <v>26</v>
      </c>
      <c r="C83" s="20" t="s">
        <v>27</v>
      </c>
      <c r="D83" s="20">
        <v>2270002051</v>
      </c>
      <c r="E83" s="49" t="s">
        <v>50</v>
      </c>
      <c r="F83" s="49" t="s">
        <v>29</v>
      </c>
      <c r="G83" s="49">
        <v>175</v>
      </c>
      <c r="H83" s="29" t="s">
        <v>116</v>
      </c>
      <c r="I83" s="29" t="s">
        <v>142</v>
      </c>
      <c r="J83" s="29" t="s">
        <v>30</v>
      </c>
      <c r="K83" s="29" t="s">
        <v>31</v>
      </c>
      <c r="L83" s="29" t="s">
        <v>32</v>
      </c>
      <c r="M83" s="29" t="s">
        <v>33</v>
      </c>
      <c r="N83" s="29" t="s">
        <v>34</v>
      </c>
      <c r="O83" s="29" t="s">
        <v>35</v>
      </c>
      <c r="P83" s="29" t="s">
        <v>35</v>
      </c>
      <c r="Q83" s="29" t="s">
        <v>35</v>
      </c>
      <c r="R83" s="30">
        <v>0.39334000000000002</v>
      </c>
      <c r="S83" s="30">
        <v>2.1358920000000001</v>
      </c>
      <c r="T83" s="30">
        <v>12.17962</v>
      </c>
      <c r="U83" s="30">
        <v>1.2504310000000001E-4</v>
      </c>
      <c r="V83" s="30">
        <v>8.0583719999999996E-4</v>
      </c>
      <c r="W83" s="30">
        <v>8.216559E-4</v>
      </c>
      <c r="X83" s="30">
        <v>0.133467</v>
      </c>
      <c r="Y83" s="30">
        <v>1.501733E-6</v>
      </c>
      <c r="Z83" s="30">
        <v>4.4986849999999998E-5</v>
      </c>
      <c r="AA83" s="30">
        <v>0</v>
      </c>
      <c r="AB83" s="30">
        <v>1.1282429999999999E-5</v>
      </c>
      <c r="AC83" s="29"/>
      <c r="AD83" s="31">
        <f t="shared" si="23"/>
        <v>0.30349073380114733</v>
      </c>
      <c r="AE83" s="31">
        <f t="shared" si="16"/>
        <v>1.9558386120646549</v>
      </c>
      <c r="AF83" s="31">
        <f t="shared" si="17"/>
        <v>1.9942320049890161</v>
      </c>
      <c r="AG83" s="31">
        <f t="shared" si="18"/>
        <v>323.93628891348442</v>
      </c>
      <c r="AH83" s="31">
        <f t="shared" si="19"/>
        <v>3.6448396604322687E-3</v>
      </c>
      <c r="AI83" s="31">
        <f t="shared" si="20"/>
        <v>0.10918708923484896</v>
      </c>
      <c r="AJ83" s="31">
        <f t="shared" si="21"/>
        <v>0</v>
      </c>
      <c r="AK83" s="31">
        <f t="shared" si="22"/>
        <v>2.7383461860431144E-2</v>
      </c>
    </row>
    <row r="84" spans="1:37" s="20" customFormat="1" hidden="1">
      <c r="A84" s="20">
        <v>2016</v>
      </c>
      <c r="B84" s="20" t="s">
        <v>26</v>
      </c>
      <c r="C84" s="20" t="s">
        <v>27</v>
      </c>
      <c r="D84" s="20">
        <v>2270002051</v>
      </c>
      <c r="E84" s="49" t="s">
        <v>50</v>
      </c>
      <c r="F84" s="49" t="s">
        <v>29</v>
      </c>
      <c r="G84" s="49">
        <v>250</v>
      </c>
      <c r="H84" s="29" t="s">
        <v>87</v>
      </c>
      <c r="I84" s="29" t="s">
        <v>141</v>
      </c>
      <c r="J84" s="29" t="s">
        <v>30</v>
      </c>
      <c r="K84" s="29" t="s">
        <v>31</v>
      </c>
      <c r="L84" s="29" t="s">
        <v>36</v>
      </c>
      <c r="M84" s="29" t="s">
        <v>33</v>
      </c>
      <c r="N84" s="29" t="s">
        <v>34</v>
      </c>
      <c r="O84" s="29" t="s">
        <v>35</v>
      </c>
      <c r="P84" s="29" t="s">
        <v>35</v>
      </c>
      <c r="Q84" s="29" t="s">
        <v>35</v>
      </c>
      <c r="R84" s="30">
        <v>2.9046650000000001</v>
      </c>
      <c r="S84" s="30">
        <v>15.772740000000001</v>
      </c>
      <c r="T84" s="30">
        <v>118.92440000000001</v>
      </c>
      <c r="U84" s="30">
        <v>9.3087110000000003E-4</v>
      </c>
      <c r="V84" s="30">
        <v>2.8753289999999998E-3</v>
      </c>
      <c r="W84" s="30">
        <v>6.8904049999999996E-3</v>
      </c>
      <c r="X84" s="30">
        <v>1.3122590000000001</v>
      </c>
      <c r="Y84" s="30">
        <v>1.476517E-5</v>
      </c>
      <c r="Z84" s="30">
        <v>2.297786E-4</v>
      </c>
      <c r="AA84" s="30">
        <v>0</v>
      </c>
      <c r="AB84" s="30">
        <v>8.3991010000000003E-5</v>
      </c>
      <c r="AC84" s="29"/>
      <c r="AD84" s="31">
        <f t="shared" si="23"/>
        <v>0.21416349015326447</v>
      </c>
      <c r="AE84" s="31">
        <f t="shared" si="16"/>
        <v>0.66152069172509032</v>
      </c>
      <c r="AF84" s="31">
        <f t="shared" si="17"/>
        <v>1.5852604977955636</v>
      </c>
      <c r="AG84" s="31">
        <f t="shared" si="18"/>
        <v>301.90857512391631</v>
      </c>
      <c r="AH84" s="31">
        <f t="shared" si="19"/>
        <v>3.3969905606762046E-3</v>
      </c>
      <c r="AI84" s="31">
        <f t="shared" si="20"/>
        <v>5.2864662936179765E-2</v>
      </c>
      <c r="AJ84" s="31">
        <f t="shared" si="21"/>
        <v>0</v>
      </c>
      <c r="AK84" s="31">
        <f t="shared" si="22"/>
        <v>1.9323629064322372E-2</v>
      </c>
    </row>
    <row r="85" spans="1:37" s="20" customFormat="1">
      <c r="A85" s="20">
        <v>2016</v>
      </c>
      <c r="B85" s="20" t="s">
        <v>26</v>
      </c>
      <c r="C85" s="20" t="s">
        <v>27</v>
      </c>
      <c r="D85" s="20">
        <v>2270002051</v>
      </c>
      <c r="E85" s="49" t="s">
        <v>50</v>
      </c>
      <c r="F85" s="49" t="s">
        <v>29</v>
      </c>
      <c r="G85" s="49">
        <v>500</v>
      </c>
      <c r="H85" s="29" t="s">
        <v>98</v>
      </c>
      <c r="I85" s="29" t="s">
        <v>140</v>
      </c>
      <c r="J85" s="29" t="s">
        <v>30</v>
      </c>
      <c r="K85" s="29" t="s">
        <v>31</v>
      </c>
      <c r="L85" s="29" t="s">
        <v>36</v>
      </c>
      <c r="M85" s="29" t="s">
        <v>33</v>
      </c>
      <c r="N85" s="29" t="s">
        <v>34</v>
      </c>
      <c r="O85" s="29" t="s">
        <v>35</v>
      </c>
      <c r="P85" s="29" t="s">
        <v>35</v>
      </c>
      <c r="Q85" s="29" t="s">
        <v>35</v>
      </c>
      <c r="R85" s="30">
        <v>4.0907349999999996</v>
      </c>
      <c r="S85" s="30">
        <v>22.213280000000001</v>
      </c>
      <c r="T85" s="30">
        <v>273.8116</v>
      </c>
      <c r="U85" s="30">
        <v>2.0606800000000001E-3</v>
      </c>
      <c r="V85" s="30">
        <v>6.426129E-3</v>
      </c>
      <c r="W85" s="30">
        <v>1.396792E-2</v>
      </c>
      <c r="X85" s="30">
        <v>3.021998</v>
      </c>
      <c r="Y85" s="30">
        <v>2.9661900000000001E-5</v>
      </c>
      <c r="Z85" s="30">
        <v>4.9867599999999998E-4</v>
      </c>
      <c r="AA85" s="30">
        <v>0</v>
      </c>
      <c r="AB85" s="30">
        <v>1.859319E-4</v>
      </c>
      <c r="AC85" s="29"/>
      <c r="AD85" s="31">
        <f t="shared" si="23"/>
        <v>0.16831813185625896</v>
      </c>
      <c r="AE85" s="31">
        <f t="shared" si="16"/>
        <v>0.52489179705113354</v>
      </c>
      <c r="AF85" s="31">
        <f t="shared" si="17"/>
        <v>1.1409118350824374</v>
      </c>
      <c r="AG85" s="31">
        <f t="shared" si="18"/>
        <v>246.83942088696494</v>
      </c>
      <c r="AH85" s="31">
        <f t="shared" si="19"/>
        <v>2.4228097498433373E-3</v>
      </c>
      <c r="AI85" s="31">
        <f t="shared" si="20"/>
        <v>4.0732288720981322E-2</v>
      </c>
      <c r="AJ85" s="31">
        <f t="shared" si="21"/>
        <v>0</v>
      </c>
      <c r="AK85" s="31">
        <f t="shared" si="22"/>
        <v>1.5187079051810449E-2</v>
      </c>
    </row>
    <row r="86" spans="1:37" s="20" customFormat="1" hidden="1">
      <c r="A86" s="20">
        <v>2016</v>
      </c>
      <c r="B86" s="20" t="s">
        <v>26</v>
      </c>
      <c r="C86" s="20" t="s">
        <v>27</v>
      </c>
      <c r="D86" s="20">
        <v>2270002051</v>
      </c>
      <c r="E86" s="49" t="s">
        <v>50</v>
      </c>
      <c r="F86" s="49" t="s">
        <v>29</v>
      </c>
      <c r="G86" s="49">
        <v>750</v>
      </c>
      <c r="H86" s="29" t="s">
        <v>96</v>
      </c>
      <c r="I86" s="29" t="s">
        <v>139</v>
      </c>
      <c r="J86" s="29" t="s">
        <v>30</v>
      </c>
      <c r="K86" s="29" t="s">
        <v>31</v>
      </c>
      <c r="L86" s="29" t="s">
        <v>36</v>
      </c>
      <c r="M86" s="29" t="s">
        <v>33</v>
      </c>
      <c r="N86" s="29" t="s">
        <v>34</v>
      </c>
      <c r="O86" s="29" t="s">
        <v>35</v>
      </c>
      <c r="P86" s="29" t="s">
        <v>35</v>
      </c>
      <c r="Q86" s="29" t="s">
        <v>35</v>
      </c>
      <c r="R86" s="30">
        <v>154.06729999999999</v>
      </c>
      <c r="S86" s="30">
        <v>836.60739999999998</v>
      </c>
      <c r="T86" s="30">
        <v>16727.509999999998</v>
      </c>
      <c r="U86" s="30">
        <v>0.1265686</v>
      </c>
      <c r="V86" s="30">
        <v>0.39257449999999999</v>
      </c>
      <c r="W86" s="30">
        <v>0.88238280000000002</v>
      </c>
      <c r="X86" s="30">
        <v>184.61490000000001</v>
      </c>
      <c r="Y86" s="30">
        <v>1.8562520000000001E-3</v>
      </c>
      <c r="Z86" s="30">
        <v>3.1039649999999998E-2</v>
      </c>
      <c r="AA86" s="30">
        <v>0</v>
      </c>
      <c r="AB86" s="30">
        <v>1.1420080000000001E-2</v>
      </c>
      <c r="AC86" s="29"/>
      <c r="AD86" s="31">
        <f t="shared" si="23"/>
        <v>0.1829978775707698</v>
      </c>
      <c r="AE86" s="31">
        <f t="shared" si="16"/>
        <v>0.56759970710275809</v>
      </c>
      <c r="AF86" s="31">
        <f t="shared" si="17"/>
        <v>1.275783880085211</v>
      </c>
      <c r="AG86" s="31">
        <f t="shared" si="18"/>
        <v>266.92350921113058</v>
      </c>
      <c r="AH86" s="31">
        <f t="shared" si="19"/>
        <v>2.6838424082789619E-3</v>
      </c>
      <c r="AI86" s="31">
        <f t="shared" si="20"/>
        <v>4.4878351111883548E-2</v>
      </c>
      <c r="AJ86" s="31">
        <f t="shared" si="21"/>
        <v>0</v>
      </c>
      <c r="AK86" s="31">
        <f t="shared" si="22"/>
        <v>1.6511602417095525E-2</v>
      </c>
    </row>
    <row r="87" spans="1:37" s="20" customFormat="1" hidden="1">
      <c r="A87" s="20">
        <v>2016</v>
      </c>
      <c r="B87" s="20" t="s">
        <v>26</v>
      </c>
      <c r="C87" s="20" t="s">
        <v>27</v>
      </c>
      <c r="D87" s="20">
        <v>2270002051</v>
      </c>
      <c r="E87" s="49" t="s">
        <v>50</v>
      </c>
      <c r="F87" s="49" t="s">
        <v>29</v>
      </c>
      <c r="G87" s="49">
        <v>1000</v>
      </c>
      <c r="H87" s="29" t="s">
        <v>83</v>
      </c>
      <c r="I87" s="29" t="s">
        <v>138</v>
      </c>
      <c r="J87" s="29" t="s">
        <v>30</v>
      </c>
      <c r="K87" s="29" t="s">
        <v>31</v>
      </c>
      <c r="L87" s="29" t="s">
        <v>36</v>
      </c>
      <c r="M87" s="29" t="s">
        <v>33</v>
      </c>
      <c r="N87" s="29" t="s">
        <v>34</v>
      </c>
      <c r="O87" s="29" t="s">
        <v>35</v>
      </c>
      <c r="P87" s="29" t="s">
        <v>35</v>
      </c>
      <c r="Q87" s="29" t="s">
        <v>35</v>
      </c>
      <c r="R87" s="30">
        <v>72.257320000000007</v>
      </c>
      <c r="S87" s="30">
        <v>391.97519999999997</v>
      </c>
      <c r="T87" s="30">
        <v>11088.31</v>
      </c>
      <c r="U87" s="30">
        <v>8.9636629999999995E-2</v>
      </c>
      <c r="V87" s="30">
        <v>0.27623140000000002</v>
      </c>
      <c r="W87" s="30">
        <v>0.95941370000000004</v>
      </c>
      <c r="X87" s="30">
        <v>122.3282</v>
      </c>
      <c r="Y87" s="30">
        <v>1.2299769999999999E-3</v>
      </c>
      <c r="Z87" s="30">
        <v>2.6653039999999999E-2</v>
      </c>
      <c r="AA87" s="30">
        <v>0</v>
      </c>
      <c r="AB87" s="30">
        <v>8.0877710000000005E-3</v>
      </c>
      <c r="AC87" s="29"/>
      <c r="AD87" s="31">
        <f t="shared" si="23"/>
        <v>0.20745789717308649</v>
      </c>
      <c r="AE87" s="31">
        <f t="shared" si="16"/>
        <v>0.63931882955860486</v>
      </c>
      <c r="AF87" s="31">
        <f t="shared" si="17"/>
        <v>2.2204979004794185</v>
      </c>
      <c r="AG87" s="31">
        <f t="shared" si="18"/>
        <v>283.12031740783601</v>
      </c>
      <c r="AH87" s="31">
        <f t="shared" si="19"/>
        <v>2.8466982972392132E-3</v>
      </c>
      <c r="AI87" s="31">
        <f t="shared" si="20"/>
        <v>6.1686652339229632E-2</v>
      </c>
      <c r="AJ87" s="31">
        <f t="shared" si="21"/>
        <v>0</v>
      </c>
      <c r="AK87" s="31">
        <f t="shared" si="22"/>
        <v>1.8718597123491491E-2</v>
      </c>
    </row>
    <row r="88" spans="1:37" s="20" customFormat="1" hidden="1">
      <c r="A88" s="20">
        <v>2016</v>
      </c>
      <c r="B88" s="20" t="s">
        <v>26</v>
      </c>
      <c r="C88" s="20" t="s">
        <v>27</v>
      </c>
      <c r="D88" s="20">
        <v>2270002054</v>
      </c>
      <c r="E88" s="49" t="s">
        <v>51</v>
      </c>
      <c r="F88" s="49" t="s">
        <v>29</v>
      </c>
      <c r="G88" s="49">
        <v>50</v>
      </c>
      <c r="H88" s="29" t="s">
        <v>103</v>
      </c>
      <c r="I88" s="29" t="s">
        <v>137</v>
      </c>
      <c r="J88" s="29" t="s">
        <v>30</v>
      </c>
      <c r="K88" s="29" t="s">
        <v>31</v>
      </c>
      <c r="L88" s="29" t="s">
        <v>32</v>
      </c>
      <c r="M88" s="29" t="s">
        <v>33</v>
      </c>
      <c r="N88" s="29" t="s">
        <v>32</v>
      </c>
      <c r="O88" s="29" t="s">
        <v>35</v>
      </c>
      <c r="P88" s="29" t="s">
        <v>35</v>
      </c>
      <c r="Q88" s="29" t="s">
        <v>35</v>
      </c>
      <c r="R88" s="30">
        <v>0.96822140000000001</v>
      </c>
      <c r="S88" s="30">
        <v>2.5354869999999998</v>
      </c>
      <c r="T88" s="30">
        <v>5.1606189999999996</v>
      </c>
      <c r="U88" s="30">
        <v>1.581121E-4</v>
      </c>
      <c r="V88" s="30">
        <v>5.7115110000000003E-4</v>
      </c>
      <c r="W88" s="30">
        <v>4.9184939999999996E-4</v>
      </c>
      <c r="X88" s="30">
        <v>5.5750679999999997E-2</v>
      </c>
      <c r="Y88" s="30">
        <v>7.2071710000000003E-7</v>
      </c>
      <c r="Z88" s="30">
        <v>3.953277E-5</v>
      </c>
      <c r="AA88" s="30">
        <v>0</v>
      </c>
      <c r="AB88" s="30">
        <v>1.4266200000000001E-5</v>
      </c>
      <c r="AC88" s="29"/>
      <c r="AD88" s="31">
        <f t="shared" si="23"/>
        <v>1.1314536191272133</v>
      </c>
      <c r="AE88" s="31">
        <f t="shared" si="16"/>
        <v>4.0871696673656785</v>
      </c>
      <c r="AF88" s="31">
        <f t="shared" si="17"/>
        <v>3.5196849810706983</v>
      </c>
      <c r="AG88" s="31">
        <f t="shared" si="18"/>
        <v>398.95307604416826</v>
      </c>
      <c r="AH88" s="31">
        <f t="shared" si="19"/>
        <v>5.1574672094157857E-3</v>
      </c>
      <c r="AI88" s="31">
        <f t="shared" si="20"/>
        <v>0.28289736010478461</v>
      </c>
      <c r="AJ88" s="31">
        <f t="shared" si="21"/>
        <v>0</v>
      </c>
      <c r="AK88" s="31">
        <f t="shared" si="22"/>
        <v>0.10208923682117087</v>
      </c>
    </row>
    <row r="89" spans="1:37" s="20" customFormat="1" hidden="1">
      <c r="A89" s="20">
        <v>2016</v>
      </c>
      <c r="B89" s="20" t="s">
        <v>26</v>
      </c>
      <c r="C89" s="20" t="s">
        <v>27</v>
      </c>
      <c r="D89" s="20">
        <v>2270002054</v>
      </c>
      <c r="E89" s="49" t="s">
        <v>51</v>
      </c>
      <c r="F89" s="49" t="s">
        <v>29</v>
      </c>
      <c r="G89" s="49">
        <v>120</v>
      </c>
      <c r="H89" s="29" t="s">
        <v>73</v>
      </c>
      <c r="I89" s="29" t="s">
        <v>136</v>
      </c>
      <c r="J89" s="29" t="s">
        <v>30</v>
      </c>
      <c r="K89" s="29" t="s">
        <v>31</v>
      </c>
      <c r="L89" s="29" t="s">
        <v>32</v>
      </c>
      <c r="M89" s="29" t="s">
        <v>33</v>
      </c>
      <c r="N89" s="29" t="s">
        <v>32</v>
      </c>
      <c r="O89" s="29" t="s">
        <v>35</v>
      </c>
      <c r="P89" s="29" t="s">
        <v>35</v>
      </c>
      <c r="Q89" s="29" t="s">
        <v>35</v>
      </c>
      <c r="R89" s="30">
        <v>2.729174</v>
      </c>
      <c r="S89" s="30">
        <v>7.1469019999999999</v>
      </c>
      <c r="T89" s="30">
        <v>27.155550000000002</v>
      </c>
      <c r="U89" s="30">
        <v>3.8022019999999998E-4</v>
      </c>
      <c r="V89" s="30">
        <v>1.999612E-3</v>
      </c>
      <c r="W89" s="30">
        <v>2.4306940000000002E-3</v>
      </c>
      <c r="X89" s="30">
        <v>0.29683369999999998</v>
      </c>
      <c r="Y89" s="30">
        <v>3.482011E-6</v>
      </c>
      <c r="Z89" s="30">
        <v>2.003924E-4</v>
      </c>
      <c r="AA89" s="30">
        <v>0</v>
      </c>
      <c r="AB89" s="30">
        <v>3.4306659999999999E-5</v>
      </c>
      <c r="AC89" s="29"/>
      <c r="AD89" s="31">
        <f t="shared" si="23"/>
        <v>0.40219730339103577</v>
      </c>
      <c r="AE89" s="31">
        <f t="shared" si="16"/>
        <v>2.1151915501289933</v>
      </c>
      <c r="AF89" s="31">
        <f t="shared" si="17"/>
        <v>2.5711905158346937</v>
      </c>
      <c r="AG89" s="31">
        <f t="shared" si="18"/>
        <v>313.99098126712801</v>
      </c>
      <c r="AH89" s="31">
        <f t="shared" si="19"/>
        <v>3.6832746776155603E-3</v>
      </c>
      <c r="AI89" s="31">
        <f t="shared" si="20"/>
        <v>0.21197527879912167</v>
      </c>
      <c r="AJ89" s="31">
        <f t="shared" si="21"/>
        <v>0</v>
      </c>
      <c r="AK89" s="31">
        <f t="shared" si="22"/>
        <v>3.628961885863273E-2</v>
      </c>
    </row>
    <row r="90" spans="1:37" s="20" customFormat="1">
      <c r="A90" s="20">
        <v>2016</v>
      </c>
      <c r="B90" s="20" t="s">
        <v>26</v>
      </c>
      <c r="C90" s="20" t="s">
        <v>27</v>
      </c>
      <c r="D90" s="20">
        <v>2270002054</v>
      </c>
      <c r="E90" s="49" t="s">
        <v>51</v>
      </c>
      <c r="F90" s="49" t="s">
        <v>29</v>
      </c>
      <c r="G90" s="49">
        <v>175</v>
      </c>
      <c r="H90" s="29" t="s">
        <v>71</v>
      </c>
      <c r="I90" s="29" t="s">
        <v>135</v>
      </c>
      <c r="J90" s="29" t="s">
        <v>30</v>
      </c>
      <c r="K90" s="29" t="s">
        <v>31</v>
      </c>
      <c r="L90" s="29" t="s">
        <v>32</v>
      </c>
      <c r="M90" s="29" t="s">
        <v>33</v>
      </c>
      <c r="N90" s="29" t="s">
        <v>32</v>
      </c>
      <c r="O90" s="29" t="s">
        <v>35</v>
      </c>
      <c r="P90" s="29" t="s">
        <v>35</v>
      </c>
      <c r="Q90" s="29" t="s">
        <v>35</v>
      </c>
      <c r="R90" s="30">
        <v>1.1558139999999999</v>
      </c>
      <c r="S90" s="30">
        <v>3.0267369999999998</v>
      </c>
      <c r="T90" s="30">
        <v>23.064350000000001</v>
      </c>
      <c r="U90" s="30">
        <v>2.309616E-4</v>
      </c>
      <c r="V90" s="30">
        <v>1.443115E-3</v>
      </c>
      <c r="W90" s="30">
        <v>1.7406469999999999E-3</v>
      </c>
      <c r="X90" s="30">
        <v>0.25289899999999998</v>
      </c>
      <c r="Y90" s="30">
        <v>2.8455480000000002E-6</v>
      </c>
      <c r="Z90" s="30">
        <v>9.4860120000000005E-5</v>
      </c>
      <c r="AA90" s="30">
        <v>0</v>
      </c>
      <c r="AB90" s="30">
        <v>2.0839290000000002E-5</v>
      </c>
      <c r="AC90" s="29"/>
      <c r="AD90" s="31">
        <f t="shared" si="23"/>
        <v>0.395576138395903</v>
      </c>
      <c r="AE90" s="31">
        <f t="shared" si="16"/>
        <v>2.471674334440026</v>
      </c>
      <c r="AF90" s="31">
        <f t="shared" si="17"/>
        <v>2.9812679621651963</v>
      </c>
      <c r="AG90" s="31">
        <f t="shared" si="18"/>
        <v>433.14910281269903</v>
      </c>
      <c r="AH90" s="31">
        <f t="shared" si="19"/>
        <v>4.8736711620467861E-3</v>
      </c>
      <c r="AI90" s="31">
        <f t="shared" si="20"/>
        <v>0.1624702979082755</v>
      </c>
      <c r="AJ90" s="31">
        <f t="shared" si="21"/>
        <v>0</v>
      </c>
      <c r="AK90" s="31">
        <f t="shared" si="22"/>
        <v>3.5692192403898988E-2</v>
      </c>
    </row>
    <row r="91" spans="1:37" s="20" customFormat="1" hidden="1">
      <c r="A91" s="20">
        <v>2016</v>
      </c>
      <c r="B91" s="20" t="s">
        <v>26</v>
      </c>
      <c r="C91" s="20" t="s">
        <v>27</v>
      </c>
      <c r="D91" s="20">
        <v>2270002054</v>
      </c>
      <c r="E91" s="49" t="s">
        <v>51</v>
      </c>
      <c r="F91" s="49" t="s">
        <v>29</v>
      </c>
      <c r="G91" s="49">
        <v>250</v>
      </c>
      <c r="H91" s="29" t="s">
        <v>87</v>
      </c>
      <c r="I91" s="29" t="s">
        <v>134</v>
      </c>
      <c r="J91" s="29" t="s">
        <v>30</v>
      </c>
      <c r="K91" s="29" t="s">
        <v>31</v>
      </c>
      <c r="L91" s="29" t="s">
        <v>36</v>
      </c>
      <c r="M91" s="29" t="s">
        <v>33</v>
      </c>
      <c r="N91" s="29" t="s">
        <v>32</v>
      </c>
      <c r="O91" s="29" t="s">
        <v>35</v>
      </c>
      <c r="P91" s="29" t="s">
        <v>35</v>
      </c>
      <c r="Q91" s="29" t="s">
        <v>35</v>
      </c>
      <c r="R91" s="30">
        <v>0.1149763</v>
      </c>
      <c r="S91" s="30">
        <v>0.301089</v>
      </c>
      <c r="T91" s="30">
        <v>3.3315969999999999</v>
      </c>
      <c r="U91" s="30">
        <v>2.3437519999999998E-5</v>
      </c>
      <c r="V91" s="30">
        <v>7.625431E-5</v>
      </c>
      <c r="W91" s="30">
        <v>2.205238E-4</v>
      </c>
      <c r="X91" s="30">
        <v>3.6779970000000002E-2</v>
      </c>
      <c r="Y91" s="30">
        <v>4.1383770000000003E-7</v>
      </c>
      <c r="Z91" s="30">
        <v>6.8519749999999997E-6</v>
      </c>
      <c r="AA91" s="30">
        <v>0</v>
      </c>
      <c r="AB91" s="30">
        <v>2.1147299999999998E-6</v>
      </c>
      <c r="AC91" s="29"/>
      <c r="AD91" s="31">
        <f t="shared" si="23"/>
        <v>0.28247485818478918</v>
      </c>
      <c r="AE91" s="31">
        <f t="shared" si="16"/>
        <v>0.91903603296035397</v>
      </c>
      <c r="AF91" s="31">
        <f t="shared" si="17"/>
        <v>2.6578080416089596</v>
      </c>
      <c r="AG91" s="31">
        <f t="shared" si="18"/>
        <v>443.28140561760813</v>
      </c>
      <c r="AH91" s="31">
        <f t="shared" si="19"/>
        <v>4.9876755569283511E-3</v>
      </c>
      <c r="AI91" s="31">
        <f t="shared" si="20"/>
        <v>8.2581717963791434E-2</v>
      </c>
      <c r="AJ91" s="31">
        <f t="shared" si="21"/>
        <v>0</v>
      </c>
      <c r="AK91" s="31">
        <f t="shared" si="22"/>
        <v>2.5487255343104528E-2</v>
      </c>
    </row>
    <row r="92" spans="1:37" s="20" customFormat="1" hidden="1">
      <c r="A92" s="20">
        <v>2016</v>
      </c>
      <c r="B92" s="20" t="s">
        <v>26</v>
      </c>
      <c r="C92" s="20" t="s">
        <v>27</v>
      </c>
      <c r="D92" s="20">
        <v>2270002054</v>
      </c>
      <c r="E92" s="49" t="s">
        <v>51</v>
      </c>
      <c r="F92" s="49" t="s">
        <v>29</v>
      </c>
      <c r="G92" s="49">
        <v>500</v>
      </c>
      <c r="H92" s="29" t="s">
        <v>98</v>
      </c>
      <c r="I92" s="29" t="s">
        <v>133</v>
      </c>
      <c r="J92" s="29" t="s">
        <v>30</v>
      </c>
      <c r="K92" s="29" t="s">
        <v>31</v>
      </c>
      <c r="L92" s="29" t="s">
        <v>36</v>
      </c>
      <c r="M92" s="29" t="s">
        <v>33</v>
      </c>
      <c r="N92" s="29" t="s">
        <v>32</v>
      </c>
      <c r="O92" s="29" t="s">
        <v>35</v>
      </c>
      <c r="P92" s="29" t="s">
        <v>35</v>
      </c>
      <c r="Q92" s="29" t="s">
        <v>35</v>
      </c>
      <c r="R92" s="30">
        <v>0.64749809999999997</v>
      </c>
      <c r="S92" s="30">
        <v>1.6956059999999999</v>
      </c>
      <c r="T92" s="30">
        <v>28.661740000000002</v>
      </c>
      <c r="U92" s="30">
        <v>1.9023550000000001E-4</v>
      </c>
      <c r="V92" s="30">
        <v>6.3839039999999999E-4</v>
      </c>
      <c r="W92" s="30">
        <v>1.639408E-3</v>
      </c>
      <c r="X92" s="30">
        <v>0.31649349999999998</v>
      </c>
      <c r="Y92" s="30">
        <v>3.1064879999999999E-6</v>
      </c>
      <c r="Z92" s="30">
        <v>5.5018849999999999E-5</v>
      </c>
      <c r="AA92" s="30">
        <v>0</v>
      </c>
      <c r="AB92" s="30">
        <v>1.7164649999999998E-5</v>
      </c>
      <c r="AC92" s="29"/>
      <c r="AD92" s="31">
        <f t="shared" si="23"/>
        <v>0.20356338158746787</v>
      </c>
      <c r="AE92" s="31">
        <f t="shared" si="16"/>
        <v>0.68311597255494494</v>
      </c>
      <c r="AF92" s="31">
        <f t="shared" si="17"/>
        <v>1.7542647733022887</v>
      </c>
      <c r="AG92" s="31">
        <f t="shared" si="18"/>
        <v>338.66700542460921</v>
      </c>
      <c r="AH92" s="31">
        <f t="shared" si="19"/>
        <v>3.3241282628157726E-3</v>
      </c>
      <c r="AI92" s="31">
        <f t="shared" si="20"/>
        <v>5.8873465557446721E-2</v>
      </c>
      <c r="AJ92" s="31">
        <f t="shared" si="21"/>
        <v>0</v>
      </c>
      <c r="AK92" s="31">
        <f t="shared" si="22"/>
        <v>1.8367203796164907E-2</v>
      </c>
    </row>
    <row r="93" spans="1:37" s="20" customFormat="1" hidden="1">
      <c r="A93" s="20">
        <v>2016</v>
      </c>
      <c r="B93" s="20" t="s">
        <v>26</v>
      </c>
      <c r="C93" s="20" t="s">
        <v>27</v>
      </c>
      <c r="D93" s="20">
        <v>2270002054</v>
      </c>
      <c r="E93" s="49" t="s">
        <v>51</v>
      </c>
      <c r="F93" s="49" t="s">
        <v>29</v>
      </c>
      <c r="G93" s="49">
        <v>750</v>
      </c>
      <c r="H93" s="29" t="s">
        <v>96</v>
      </c>
      <c r="I93" s="29" t="s">
        <v>132</v>
      </c>
      <c r="J93" s="29" t="s">
        <v>30</v>
      </c>
      <c r="K93" s="29" t="s">
        <v>31</v>
      </c>
      <c r="L93" s="29" t="s">
        <v>36</v>
      </c>
      <c r="M93" s="29" t="s">
        <v>33</v>
      </c>
      <c r="N93" s="29" t="s">
        <v>32</v>
      </c>
      <c r="O93" s="29" t="s">
        <v>35</v>
      </c>
      <c r="P93" s="29" t="s">
        <v>35</v>
      </c>
      <c r="Q93" s="29" t="s">
        <v>35</v>
      </c>
      <c r="R93" s="30">
        <v>1.224701</v>
      </c>
      <c r="S93" s="30">
        <v>3.2071299999999998</v>
      </c>
      <c r="T93" s="30">
        <v>85.431319999999999</v>
      </c>
      <c r="U93" s="30">
        <v>5.6564319999999996E-4</v>
      </c>
      <c r="V93" s="30">
        <v>1.892775E-3</v>
      </c>
      <c r="W93" s="30">
        <v>5.054584E-3</v>
      </c>
      <c r="X93" s="30">
        <v>0.94338610000000001</v>
      </c>
      <c r="Y93" s="30">
        <v>9.4854870000000003E-6</v>
      </c>
      <c r="Z93" s="30">
        <v>1.6574600000000001E-4</v>
      </c>
      <c r="AA93" s="30">
        <v>0</v>
      </c>
      <c r="AB93" s="30">
        <v>5.1037079999999998E-5</v>
      </c>
      <c r="AC93" s="29"/>
      <c r="AD93" s="31">
        <f t="shared" si="23"/>
        <v>0.21333778634480052</v>
      </c>
      <c r="AE93" s="31">
        <f t="shared" si="16"/>
        <v>0.71387833982407933</v>
      </c>
      <c r="AF93" s="31">
        <f t="shared" si="17"/>
        <v>1.9063850877264101</v>
      </c>
      <c r="AG93" s="31">
        <f t="shared" si="18"/>
        <v>355.80716296501862</v>
      </c>
      <c r="AH93" s="31">
        <f t="shared" si="19"/>
        <v>3.5775428732854613E-3</v>
      </c>
      <c r="AI93" s="31">
        <f t="shared" si="20"/>
        <v>6.2512701886110023E-2</v>
      </c>
      <c r="AJ93" s="31">
        <f t="shared" si="21"/>
        <v>0</v>
      </c>
      <c r="AK93" s="31">
        <f t="shared" si="22"/>
        <v>1.9249126779394662E-2</v>
      </c>
    </row>
    <row r="94" spans="1:37" s="20" customFormat="1" hidden="1">
      <c r="A94" s="20">
        <v>2016</v>
      </c>
      <c r="B94" s="20" t="s">
        <v>26</v>
      </c>
      <c r="C94" s="20" t="s">
        <v>27</v>
      </c>
      <c r="D94" s="20">
        <v>2270002054</v>
      </c>
      <c r="E94" s="49" t="s">
        <v>51</v>
      </c>
      <c r="F94" s="49" t="s">
        <v>29</v>
      </c>
      <c r="G94" s="49">
        <v>9999</v>
      </c>
      <c r="H94" s="29" t="s">
        <v>131</v>
      </c>
      <c r="I94" s="29" t="s">
        <v>130</v>
      </c>
      <c r="J94" s="29" t="s">
        <v>30</v>
      </c>
      <c r="K94" s="29" t="s">
        <v>31</v>
      </c>
      <c r="L94" s="29" t="s">
        <v>36</v>
      </c>
      <c r="M94" s="29" t="s">
        <v>33</v>
      </c>
      <c r="N94" s="29" t="s">
        <v>32</v>
      </c>
      <c r="O94" s="29" t="s">
        <v>35</v>
      </c>
      <c r="P94" s="29" t="s">
        <v>35</v>
      </c>
      <c r="Q94" s="29" t="s">
        <v>35</v>
      </c>
      <c r="R94" s="30">
        <v>1.224701</v>
      </c>
      <c r="S94" s="30">
        <v>3.2071299999999998</v>
      </c>
      <c r="T94" s="30">
        <v>189.88570000000001</v>
      </c>
      <c r="U94" s="30">
        <v>1.467363E-3</v>
      </c>
      <c r="V94" s="30">
        <v>4.6929839999999999E-3</v>
      </c>
      <c r="W94" s="30">
        <v>1.7374000000000001E-2</v>
      </c>
      <c r="X94" s="30">
        <v>2.0951939999999998</v>
      </c>
      <c r="Y94" s="30">
        <v>2.1066599999999999E-5</v>
      </c>
      <c r="Z94" s="30">
        <v>4.7168170000000002E-4</v>
      </c>
      <c r="AA94" s="30">
        <v>0</v>
      </c>
      <c r="AB94" s="30">
        <v>1.323978E-4</v>
      </c>
      <c r="AC94" s="29"/>
      <c r="AD94" s="31">
        <f t="shared" si="23"/>
        <v>4.1511408832339468E-2</v>
      </c>
      <c r="AE94" s="31">
        <f t="shared" si="16"/>
        <v>0.13276358846967504</v>
      </c>
      <c r="AF94" s="31">
        <f t="shared" si="17"/>
        <v>0.49150702113455619</v>
      </c>
      <c r="AG94" s="31">
        <f t="shared" si="18"/>
        <v>59.272623554679136</v>
      </c>
      <c r="AH94" s="31">
        <f t="shared" si="19"/>
        <v>5.9596994425194206E-4</v>
      </c>
      <c r="AI94" s="31">
        <f t="shared" si="20"/>
        <v>1.3343781932236872E-2</v>
      </c>
      <c r="AJ94" s="31">
        <f t="shared" si="21"/>
        <v>0</v>
      </c>
      <c r="AK94" s="31">
        <f t="shared" si="22"/>
        <v>3.7455075562776992E-3</v>
      </c>
    </row>
    <row r="95" spans="1:37" s="20" customFormat="1">
      <c r="A95" s="20">
        <v>2016</v>
      </c>
      <c r="B95" s="20" t="s">
        <v>26</v>
      </c>
      <c r="C95" s="20" t="s">
        <v>27</v>
      </c>
      <c r="D95" s="20">
        <v>2270002057</v>
      </c>
      <c r="E95" s="49" t="s">
        <v>52</v>
      </c>
      <c r="F95" s="49" t="s">
        <v>29</v>
      </c>
      <c r="G95" s="49">
        <v>50</v>
      </c>
      <c r="H95" s="29" t="s">
        <v>103</v>
      </c>
      <c r="I95" s="29" t="s">
        <v>129</v>
      </c>
      <c r="J95" s="29" t="s">
        <v>30</v>
      </c>
      <c r="K95" s="29" t="s">
        <v>31</v>
      </c>
      <c r="L95" s="29" t="s">
        <v>32</v>
      </c>
      <c r="M95" s="29" t="s">
        <v>33</v>
      </c>
      <c r="N95" s="29" t="s">
        <v>34</v>
      </c>
      <c r="O95" s="29" t="s">
        <v>35</v>
      </c>
      <c r="P95" s="29" t="s">
        <v>35</v>
      </c>
      <c r="Q95" s="29" t="s">
        <v>35</v>
      </c>
      <c r="R95" s="30">
        <v>0.67170350000000001</v>
      </c>
      <c r="S95" s="30">
        <v>2.0810249999999999</v>
      </c>
      <c r="T95" s="30">
        <v>3.2538390000000001</v>
      </c>
      <c r="U95" s="30">
        <v>8.8297460000000004E-5</v>
      </c>
      <c r="V95" s="30">
        <v>3.606177E-4</v>
      </c>
      <c r="W95" s="30">
        <v>3.0744380000000002E-4</v>
      </c>
      <c r="X95" s="30">
        <v>3.5198399999999998E-2</v>
      </c>
      <c r="Y95" s="30">
        <v>4.5502759999999999E-7</v>
      </c>
      <c r="Z95" s="30">
        <v>2.2657640000000001E-5</v>
      </c>
      <c r="AA95" s="30">
        <v>0</v>
      </c>
      <c r="AB95" s="30">
        <v>7.9669389999999999E-6</v>
      </c>
      <c r="AC95" s="29"/>
      <c r="AD95" s="31">
        <f t="shared" si="23"/>
        <v>0.76984616438533904</v>
      </c>
      <c r="AE95" s="31">
        <f t="shared" si="16"/>
        <v>3.1441465377878695</v>
      </c>
      <c r="AF95" s="31">
        <f t="shared" si="17"/>
        <v>2.6805349802140772</v>
      </c>
      <c r="AG95" s="31">
        <f t="shared" si="18"/>
        <v>306.88712033733378</v>
      </c>
      <c r="AH95" s="31">
        <f t="shared" si="19"/>
        <v>3.9672857242945185E-3</v>
      </c>
      <c r="AI95" s="31">
        <f t="shared" si="20"/>
        <v>0.19754698773921509</v>
      </c>
      <c r="AJ95" s="31">
        <f t="shared" si="21"/>
        <v>0</v>
      </c>
      <c r="AK95" s="31">
        <f t="shared" si="22"/>
        <v>6.9461991670450862E-2</v>
      </c>
    </row>
    <row r="96" spans="1:37" s="20" customFormat="1" hidden="1">
      <c r="A96" s="20">
        <v>2016</v>
      </c>
      <c r="B96" s="20" t="s">
        <v>26</v>
      </c>
      <c r="C96" s="20" t="s">
        <v>27</v>
      </c>
      <c r="D96" s="20">
        <v>2270002057</v>
      </c>
      <c r="E96" s="49" t="s">
        <v>52</v>
      </c>
      <c r="F96" s="49" t="s">
        <v>29</v>
      </c>
      <c r="G96" s="49">
        <v>120</v>
      </c>
      <c r="H96" s="29" t="s">
        <v>73</v>
      </c>
      <c r="I96" s="29" t="s">
        <v>128</v>
      </c>
      <c r="J96" s="29" t="s">
        <v>30</v>
      </c>
      <c r="K96" s="29" t="s">
        <v>31</v>
      </c>
      <c r="L96" s="29" t="s">
        <v>32</v>
      </c>
      <c r="M96" s="29" t="s">
        <v>33</v>
      </c>
      <c r="N96" s="29" t="s">
        <v>34</v>
      </c>
      <c r="O96" s="29" t="s">
        <v>35</v>
      </c>
      <c r="P96" s="29" t="s">
        <v>35</v>
      </c>
      <c r="Q96" s="29" t="s">
        <v>35</v>
      </c>
      <c r="R96" s="30">
        <v>32.169159999999998</v>
      </c>
      <c r="S96" s="30">
        <v>99.664240000000007</v>
      </c>
      <c r="T96" s="30">
        <v>284.34269999999998</v>
      </c>
      <c r="U96" s="30">
        <v>3.6628519999999999E-3</v>
      </c>
      <c r="V96" s="30">
        <v>2.1083560000000001E-2</v>
      </c>
      <c r="W96" s="30">
        <v>2.3715779999999999E-2</v>
      </c>
      <c r="X96" s="30">
        <v>3.1092140000000001</v>
      </c>
      <c r="Y96" s="30">
        <v>3.6472679999999999E-5</v>
      </c>
      <c r="Z96" s="30">
        <v>1.8576109999999999E-3</v>
      </c>
      <c r="AA96" s="30">
        <v>0</v>
      </c>
      <c r="AB96" s="30">
        <v>3.3049320000000002E-4</v>
      </c>
      <c r="AC96" s="29"/>
      <c r="AD96" s="31">
        <f t="shared" si="23"/>
        <v>0.27784450189957799</v>
      </c>
      <c r="AE96" s="31">
        <f t="shared" si="16"/>
        <v>1.599286901701152</v>
      </c>
      <c r="AF96" s="31">
        <f t="shared" si="17"/>
        <v>1.7989531330394934</v>
      </c>
      <c r="AG96" s="31">
        <f t="shared" si="18"/>
        <v>235.84846320004044</v>
      </c>
      <c r="AH96" s="31">
        <f t="shared" si="19"/>
        <v>2.7666238241519725E-3</v>
      </c>
      <c r="AI96" s="31">
        <f t="shared" si="20"/>
        <v>0.14090850599974472</v>
      </c>
      <c r="AJ96" s="31">
        <f t="shared" si="21"/>
        <v>0</v>
      </c>
      <c r="AK96" s="31">
        <f t="shared" si="22"/>
        <v>2.5069459135995016E-2</v>
      </c>
    </row>
    <row r="97" spans="1:37" s="20" customFormat="1" hidden="1">
      <c r="A97" s="20">
        <v>2016</v>
      </c>
      <c r="B97" s="20" t="s">
        <v>26</v>
      </c>
      <c r="C97" s="20" t="s">
        <v>27</v>
      </c>
      <c r="D97" s="20">
        <v>2270002057</v>
      </c>
      <c r="E97" s="49" t="s">
        <v>52</v>
      </c>
      <c r="F97" s="49" t="s">
        <v>29</v>
      </c>
      <c r="G97" s="49">
        <v>175</v>
      </c>
      <c r="H97" s="29" t="s">
        <v>71</v>
      </c>
      <c r="I97" s="29" t="s">
        <v>127</v>
      </c>
      <c r="J97" s="29" t="s">
        <v>30</v>
      </c>
      <c r="K97" s="29" t="s">
        <v>31</v>
      </c>
      <c r="L97" s="29" t="s">
        <v>32</v>
      </c>
      <c r="M97" s="29" t="s">
        <v>33</v>
      </c>
      <c r="N97" s="29" t="s">
        <v>34</v>
      </c>
      <c r="O97" s="29" t="s">
        <v>35</v>
      </c>
      <c r="P97" s="29" t="s">
        <v>35</v>
      </c>
      <c r="Q97" s="29" t="s">
        <v>35</v>
      </c>
      <c r="R97" s="30">
        <v>4.1209920000000002</v>
      </c>
      <c r="S97" s="30">
        <v>12.76737</v>
      </c>
      <c r="T97" s="30">
        <v>72.647980000000004</v>
      </c>
      <c r="U97" s="30">
        <v>6.9503380000000001E-4</v>
      </c>
      <c r="V97" s="30">
        <v>4.6165039999999996E-3</v>
      </c>
      <c r="W97" s="30">
        <v>5.006903E-3</v>
      </c>
      <c r="X97" s="30">
        <v>0.79660419999999998</v>
      </c>
      <c r="Y97" s="30">
        <v>8.9631659999999995E-6</v>
      </c>
      <c r="Z97" s="30">
        <v>2.7248270000000002E-4</v>
      </c>
      <c r="AA97" s="30">
        <v>0</v>
      </c>
      <c r="AB97" s="30">
        <v>6.2711780000000004E-5</v>
      </c>
      <c r="AC97" s="29"/>
      <c r="AD97" s="31">
        <f t="shared" si="23"/>
        <v>0.28220809917782597</v>
      </c>
      <c r="AE97" s="31">
        <f t="shared" si="16"/>
        <v>1.8744625350404975</v>
      </c>
      <c r="AF97" s="31">
        <f t="shared" si="17"/>
        <v>2.0329782211998242</v>
      </c>
      <c r="AG97" s="31">
        <f t="shared" si="18"/>
        <v>323.44924387716503</v>
      </c>
      <c r="AH97" s="31">
        <f t="shared" si="19"/>
        <v>3.639359754123207E-3</v>
      </c>
      <c r="AI97" s="31">
        <f t="shared" si="20"/>
        <v>0.11063753277299866</v>
      </c>
      <c r="AJ97" s="31">
        <f t="shared" si="21"/>
        <v>0</v>
      </c>
      <c r="AK97" s="31">
        <f t="shared" si="22"/>
        <v>2.5463182121298281E-2</v>
      </c>
    </row>
    <row r="98" spans="1:37" s="20" customFormat="1" hidden="1">
      <c r="A98" s="20">
        <v>2016</v>
      </c>
      <c r="B98" s="20" t="s">
        <v>26</v>
      </c>
      <c r="C98" s="20" t="s">
        <v>27</v>
      </c>
      <c r="D98" s="20">
        <v>2270002057</v>
      </c>
      <c r="E98" s="49" t="s">
        <v>52</v>
      </c>
      <c r="F98" s="49" t="s">
        <v>29</v>
      </c>
      <c r="G98" s="49">
        <v>250</v>
      </c>
      <c r="H98" s="29" t="s">
        <v>87</v>
      </c>
      <c r="I98" s="29" t="s">
        <v>126</v>
      </c>
      <c r="J98" s="29" t="s">
        <v>30</v>
      </c>
      <c r="K98" s="29" t="s">
        <v>31</v>
      </c>
      <c r="L98" s="29" t="s">
        <v>36</v>
      </c>
      <c r="M98" s="29" t="s">
        <v>33</v>
      </c>
      <c r="N98" s="29" t="s">
        <v>34</v>
      </c>
      <c r="O98" s="29" t="s">
        <v>35</v>
      </c>
      <c r="P98" s="29" t="s">
        <v>35</v>
      </c>
      <c r="Q98" s="29" t="s">
        <v>35</v>
      </c>
      <c r="R98" s="30">
        <v>0.22995260000000001</v>
      </c>
      <c r="S98" s="30">
        <v>0.71242300000000003</v>
      </c>
      <c r="T98" s="30">
        <v>5.5065549999999996</v>
      </c>
      <c r="U98" s="30">
        <v>3.9491940000000003E-5</v>
      </c>
      <c r="V98" s="30">
        <v>1.2776669999999999E-4</v>
      </c>
      <c r="W98" s="30">
        <v>3.3010549999999998E-4</v>
      </c>
      <c r="X98" s="30">
        <v>6.0785060000000002E-2</v>
      </c>
      <c r="Y98" s="30">
        <v>6.8393619999999995E-7</v>
      </c>
      <c r="Z98" s="30">
        <v>1.0807810000000001E-5</v>
      </c>
      <c r="AA98" s="30">
        <v>0</v>
      </c>
      <c r="AB98" s="30">
        <v>3.5632949999999999E-6</v>
      </c>
      <c r="AC98" s="29"/>
      <c r="AD98" s="31">
        <f t="shared" si="23"/>
        <v>0.20115626793632435</v>
      </c>
      <c r="AE98" s="31">
        <f t="shared" si="16"/>
        <v>0.6507928589616</v>
      </c>
      <c r="AF98" s="31">
        <f t="shared" si="17"/>
        <v>1.681426397519451</v>
      </c>
      <c r="AG98" s="31">
        <f t="shared" si="18"/>
        <v>309.61496993780378</v>
      </c>
      <c r="AH98" s="31">
        <f t="shared" si="19"/>
        <v>3.4836995472633529E-3</v>
      </c>
      <c r="AI98" s="31">
        <f t="shared" si="20"/>
        <v>5.505069450031793E-2</v>
      </c>
      <c r="AJ98" s="31">
        <f t="shared" si="21"/>
        <v>0</v>
      </c>
      <c r="AK98" s="31">
        <f t="shared" si="22"/>
        <v>1.8150010451655828E-2</v>
      </c>
    </row>
    <row r="99" spans="1:37" s="20" customFormat="1" hidden="1">
      <c r="A99" s="20">
        <v>2016</v>
      </c>
      <c r="B99" s="20" t="s">
        <v>26</v>
      </c>
      <c r="C99" s="20" t="s">
        <v>27</v>
      </c>
      <c r="D99" s="20">
        <v>2270002057</v>
      </c>
      <c r="E99" s="49" t="s">
        <v>52</v>
      </c>
      <c r="F99" s="49" t="s">
        <v>29</v>
      </c>
      <c r="G99" s="49">
        <v>500</v>
      </c>
      <c r="H99" s="29" t="s">
        <v>98</v>
      </c>
      <c r="I99" s="29" t="s">
        <v>125</v>
      </c>
      <c r="J99" s="29" t="s">
        <v>30</v>
      </c>
      <c r="K99" s="29" t="s">
        <v>31</v>
      </c>
      <c r="L99" s="29" t="s">
        <v>36</v>
      </c>
      <c r="M99" s="29" t="s">
        <v>33</v>
      </c>
      <c r="N99" s="29" t="s">
        <v>34</v>
      </c>
      <c r="O99" s="29" t="s">
        <v>35</v>
      </c>
      <c r="P99" s="29" t="s">
        <v>35</v>
      </c>
      <c r="Q99" s="29" t="s">
        <v>35</v>
      </c>
      <c r="R99" s="30">
        <v>0.15128459999999999</v>
      </c>
      <c r="S99" s="30">
        <v>0.46869929999999999</v>
      </c>
      <c r="T99" s="30">
        <v>5.440785</v>
      </c>
      <c r="U99" s="30">
        <v>3.7277100000000003E-5</v>
      </c>
      <c r="V99" s="30">
        <v>1.217957E-4</v>
      </c>
      <c r="W99" s="30">
        <v>2.8441540000000002E-4</v>
      </c>
      <c r="X99" s="30">
        <v>6.0073349999999998E-2</v>
      </c>
      <c r="Y99" s="30">
        <v>5.8963949999999996E-7</v>
      </c>
      <c r="Z99" s="30">
        <v>1.003598E-5</v>
      </c>
      <c r="AA99" s="30">
        <v>0</v>
      </c>
      <c r="AB99" s="30">
        <v>3.3634529999999998E-6</v>
      </c>
      <c r="AC99" s="29"/>
      <c r="AD99" s="31">
        <f t="shared" si="23"/>
        <v>0.14430482452182031</v>
      </c>
      <c r="AE99" s="31">
        <f t="shared" si="16"/>
        <v>0.47148804805127731</v>
      </c>
      <c r="AF99" s="31">
        <f t="shared" si="17"/>
        <v>1.1010114624877831</v>
      </c>
      <c r="AG99" s="31">
        <f t="shared" si="18"/>
        <v>232.55227016554113</v>
      </c>
      <c r="AH99" s="31">
        <f t="shared" si="19"/>
        <v>2.2825762888914066E-3</v>
      </c>
      <c r="AI99" s="31">
        <f t="shared" si="20"/>
        <v>3.8850670594131463E-2</v>
      </c>
      <c r="AJ99" s="31">
        <f t="shared" si="21"/>
        <v>0</v>
      </c>
      <c r="AK99" s="31">
        <f t="shared" si="22"/>
        <v>1.3020393081875737E-2</v>
      </c>
    </row>
    <row r="100" spans="1:37" s="20" customFormat="1" hidden="1">
      <c r="A100" s="20">
        <v>2016</v>
      </c>
      <c r="B100" s="20" t="s">
        <v>26</v>
      </c>
      <c r="C100" s="20" t="s">
        <v>27</v>
      </c>
      <c r="D100" s="20">
        <v>2270002060</v>
      </c>
      <c r="E100" s="49" t="s">
        <v>53</v>
      </c>
      <c r="F100" s="49" t="s">
        <v>29</v>
      </c>
      <c r="G100" s="49">
        <v>25</v>
      </c>
      <c r="H100" s="29" t="s">
        <v>81</v>
      </c>
      <c r="I100" s="29" t="s">
        <v>124</v>
      </c>
      <c r="J100" s="29" t="s">
        <v>30</v>
      </c>
      <c r="K100" s="29" t="s">
        <v>31</v>
      </c>
      <c r="L100" s="29" t="s">
        <v>32</v>
      </c>
      <c r="M100" s="29" t="s">
        <v>33</v>
      </c>
      <c r="N100" s="29" t="s">
        <v>34</v>
      </c>
      <c r="O100" s="29" t="s">
        <v>35</v>
      </c>
      <c r="P100" s="29" t="s">
        <v>35</v>
      </c>
      <c r="Q100" s="29" t="s">
        <v>35</v>
      </c>
      <c r="R100" s="30">
        <v>8.4719370000000002E-2</v>
      </c>
      <c r="S100" s="30">
        <v>0.22231970000000001</v>
      </c>
      <c r="T100" s="30">
        <v>0.17125460000000001</v>
      </c>
      <c r="U100" s="30">
        <v>2.268185E-6</v>
      </c>
      <c r="V100" s="30">
        <v>7.7416170000000004E-6</v>
      </c>
      <c r="W100" s="30">
        <v>1.4333110000000001E-5</v>
      </c>
      <c r="X100" s="30">
        <v>1.880154E-3</v>
      </c>
      <c r="Y100" s="30">
        <v>2.385559E-8</v>
      </c>
      <c r="Z100" s="30">
        <v>5.3481900000000005E-7</v>
      </c>
      <c r="AA100" s="30">
        <v>0</v>
      </c>
      <c r="AB100" s="30">
        <v>2.0465460000000001E-7</v>
      </c>
      <c r="AC100" s="29"/>
      <c r="AD100" s="31">
        <f t="shared" si="23"/>
        <v>0.37022313937991103</v>
      </c>
      <c r="AE100" s="31">
        <f t="shared" si="16"/>
        <v>1.2636208023670417</v>
      </c>
      <c r="AF100" s="31">
        <f t="shared" si="17"/>
        <v>2.3395133030496171</v>
      </c>
      <c r="AG100" s="31">
        <f t="shared" si="18"/>
        <v>306.88701159636327</v>
      </c>
      <c r="AH100" s="31">
        <f t="shared" si="19"/>
        <v>3.8938144029521454E-3</v>
      </c>
      <c r="AI100" s="31">
        <f t="shared" si="20"/>
        <v>8.7295511247991092E-2</v>
      </c>
      <c r="AJ100" s="31">
        <f t="shared" si="21"/>
        <v>0</v>
      </c>
      <c r="AK100" s="31">
        <f t="shared" si="22"/>
        <v>3.3404624623009117E-2</v>
      </c>
    </row>
    <row r="101" spans="1:37" s="20" customFormat="1" hidden="1">
      <c r="A101" s="20">
        <v>2016</v>
      </c>
      <c r="B101" s="20" t="s">
        <v>26</v>
      </c>
      <c r="C101" s="20" t="s">
        <v>27</v>
      </c>
      <c r="D101" s="20">
        <v>2270002060</v>
      </c>
      <c r="E101" s="49" t="s">
        <v>53</v>
      </c>
      <c r="F101" s="49" t="s">
        <v>29</v>
      </c>
      <c r="G101" s="49">
        <v>50</v>
      </c>
      <c r="H101" s="29" t="s">
        <v>75</v>
      </c>
      <c r="I101" s="29" t="s">
        <v>123</v>
      </c>
      <c r="J101" s="29" t="s">
        <v>30</v>
      </c>
      <c r="K101" s="29" t="s">
        <v>31</v>
      </c>
      <c r="L101" s="29" t="s">
        <v>32</v>
      </c>
      <c r="M101" s="29" t="s">
        <v>33</v>
      </c>
      <c r="N101" s="29" t="s">
        <v>34</v>
      </c>
      <c r="O101" s="29" t="s">
        <v>35</v>
      </c>
      <c r="P101" s="29" t="s">
        <v>35</v>
      </c>
      <c r="Q101" s="29" t="s">
        <v>35</v>
      </c>
      <c r="R101" s="30">
        <v>1.6459760000000001</v>
      </c>
      <c r="S101" s="30">
        <v>4.3878529999999998</v>
      </c>
      <c r="T101" s="30">
        <v>6.3278720000000002</v>
      </c>
      <c r="U101" s="30">
        <v>1.9983530000000001E-4</v>
      </c>
      <c r="V101" s="30">
        <v>7.3658580000000005E-4</v>
      </c>
      <c r="W101" s="30">
        <v>6.1105980000000001E-4</v>
      </c>
      <c r="X101" s="30">
        <v>6.8278740000000004E-2</v>
      </c>
      <c r="Y101" s="30">
        <v>8.826734E-7</v>
      </c>
      <c r="Z101" s="30">
        <v>4.8196860000000003E-5</v>
      </c>
      <c r="AA101" s="30">
        <v>0</v>
      </c>
      <c r="AB101" s="30">
        <v>1.8030820000000002E-5</v>
      </c>
      <c r="AC101" s="29"/>
      <c r="AD101" s="31">
        <f t="shared" si="23"/>
        <v>0.82632934220904852</v>
      </c>
      <c r="AE101" s="31">
        <f t="shared" si="16"/>
        <v>3.0458205311800559</v>
      </c>
      <c r="AF101" s="31">
        <f t="shared" si="17"/>
        <v>2.5267640030784988</v>
      </c>
      <c r="AG101" s="31">
        <f t="shared" si="18"/>
        <v>282.33613536278455</v>
      </c>
      <c r="AH101" s="31">
        <f t="shared" si="19"/>
        <v>3.6499003429695575E-3</v>
      </c>
      <c r="AI101" s="31">
        <f t="shared" si="20"/>
        <v>0.19929651878492741</v>
      </c>
      <c r="AJ101" s="31">
        <f t="shared" si="21"/>
        <v>0</v>
      </c>
      <c r="AK101" s="31">
        <f t="shared" si="22"/>
        <v>7.4558376973886786E-2</v>
      </c>
    </row>
    <row r="102" spans="1:37" s="20" customFormat="1" hidden="1">
      <c r="A102" s="20">
        <v>2016</v>
      </c>
      <c r="B102" s="20" t="s">
        <v>26</v>
      </c>
      <c r="C102" s="20" t="s">
        <v>27</v>
      </c>
      <c r="D102" s="20">
        <v>2270002060</v>
      </c>
      <c r="E102" s="49" t="s">
        <v>53</v>
      </c>
      <c r="F102" s="49" t="s">
        <v>29</v>
      </c>
      <c r="G102" s="49">
        <v>120</v>
      </c>
      <c r="H102" s="29" t="s">
        <v>73</v>
      </c>
      <c r="I102" s="29" t="s">
        <v>122</v>
      </c>
      <c r="J102" s="29" t="s">
        <v>30</v>
      </c>
      <c r="K102" s="29" t="s">
        <v>31</v>
      </c>
      <c r="L102" s="29" t="s">
        <v>32</v>
      </c>
      <c r="M102" s="29" t="s">
        <v>33</v>
      </c>
      <c r="N102" s="29" t="s">
        <v>34</v>
      </c>
      <c r="O102" s="29" t="s">
        <v>35</v>
      </c>
      <c r="P102" s="29" t="s">
        <v>35</v>
      </c>
      <c r="Q102" s="29" t="s">
        <v>35</v>
      </c>
      <c r="R102" s="30">
        <v>44.75</v>
      </c>
      <c r="S102" s="30">
        <v>119.2948</v>
      </c>
      <c r="T102" s="30">
        <v>321.33069999999998</v>
      </c>
      <c r="U102" s="30">
        <v>4.6506749999999999E-3</v>
      </c>
      <c r="V102" s="30">
        <v>2.4239190000000001E-2</v>
      </c>
      <c r="W102" s="30">
        <v>2.8921570000000001E-2</v>
      </c>
      <c r="X102" s="30">
        <v>3.5108809999999999</v>
      </c>
      <c r="Y102" s="30">
        <v>4.1184440000000001E-5</v>
      </c>
      <c r="Z102" s="30">
        <v>2.3337430000000001E-3</v>
      </c>
      <c r="AA102" s="30">
        <v>0</v>
      </c>
      <c r="AB102" s="30">
        <v>4.196227E-4</v>
      </c>
      <c r="AC102" s="29"/>
      <c r="AD102" s="31">
        <f t="shared" si="23"/>
        <v>0.29472452277886385</v>
      </c>
      <c r="AE102" s="31">
        <f t="shared" si="16"/>
        <v>1.5360960947166182</v>
      </c>
      <c r="AF102" s="31">
        <f t="shared" si="17"/>
        <v>1.8328298400265561</v>
      </c>
      <c r="AG102" s="31">
        <f t="shared" si="18"/>
        <v>222.4930203160574</v>
      </c>
      <c r="AH102" s="31">
        <f t="shared" si="19"/>
        <v>2.6099575706568937E-3</v>
      </c>
      <c r="AI102" s="31">
        <f t="shared" si="20"/>
        <v>0.14789493825380487</v>
      </c>
      <c r="AJ102" s="31">
        <f t="shared" si="21"/>
        <v>0</v>
      </c>
      <c r="AK102" s="31">
        <f t="shared" si="22"/>
        <v>2.6592505390008622E-2</v>
      </c>
    </row>
    <row r="103" spans="1:37" s="20" customFormat="1">
      <c r="A103" s="20">
        <v>2016</v>
      </c>
      <c r="B103" s="20" t="s">
        <v>26</v>
      </c>
      <c r="C103" s="20" t="s">
        <v>27</v>
      </c>
      <c r="D103" s="20">
        <v>2270002060</v>
      </c>
      <c r="E103" s="49" t="s">
        <v>53</v>
      </c>
      <c r="F103" s="49" t="s">
        <v>29</v>
      </c>
      <c r="G103" s="49">
        <v>175</v>
      </c>
      <c r="H103" s="29" t="s">
        <v>71</v>
      </c>
      <c r="I103" s="29" t="s">
        <v>121</v>
      </c>
      <c r="J103" s="29" t="s">
        <v>30</v>
      </c>
      <c r="K103" s="29" t="s">
        <v>31</v>
      </c>
      <c r="L103" s="29" t="s">
        <v>32</v>
      </c>
      <c r="M103" s="29" t="s">
        <v>33</v>
      </c>
      <c r="N103" s="29" t="s">
        <v>34</v>
      </c>
      <c r="O103" s="29" t="s">
        <v>35</v>
      </c>
      <c r="P103" s="29" t="s">
        <v>35</v>
      </c>
      <c r="Q103" s="29" t="s">
        <v>35</v>
      </c>
      <c r="R103" s="30">
        <v>25.222169999999998</v>
      </c>
      <c r="S103" s="30">
        <v>67.237390000000005</v>
      </c>
      <c r="T103" s="30">
        <v>325.8329</v>
      </c>
      <c r="U103" s="30">
        <v>3.4648639999999998E-3</v>
      </c>
      <c r="V103" s="30">
        <v>2.0973559999999999E-2</v>
      </c>
      <c r="W103" s="30">
        <v>2.4693320000000001E-2</v>
      </c>
      <c r="X103" s="30">
        <v>3.5709689999999998</v>
      </c>
      <c r="Y103" s="30">
        <v>4.0179529999999999E-5</v>
      </c>
      <c r="Z103" s="30">
        <v>1.3666329999999999E-3</v>
      </c>
      <c r="AA103" s="30">
        <v>0</v>
      </c>
      <c r="AB103" s="30">
        <v>3.1262910000000001E-4</v>
      </c>
      <c r="AC103" s="29"/>
      <c r="AD103" s="31">
        <f t="shared" si="23"/>
        <v>0.26714087170843481</v>
      </c>
      <c r="AE103" s="31">
        <f t="shared" si="16"/>
        <v>1.6170606122575548</v>
      </c>
      <c r="AF103" s="31">
        <f t="shared" si="17"/>
        <v>1.9038539550687499</v>
      </c>
      <c r="AG103" s="31">
        <f t="shared" si="18"/>
        <v>275.32156283877168</v>
      </c>
      <c r="AH103" s="31">
        <f t="shared" si="19"/>
        <v>3.0978401083087848E-3</v>
      </c>
      <c r="AI103" s="31">
        <f t="shared" si="20"/>
        <v>0.10536734801871397</v>
      </c>
      <c r="AJ103" s="31">
        <f t="shared" si="21"/>
        <v>0</v>
      </c>
      <c r="AK103" s="31">
        <f t="shared" si="22"/>
        <v>2.4103690735169821E-2</v>
      </c>
    </row>
    <row r="104" spans="1:37" s="20" customFormat="1" hidden="1">
      <c r="A104" s="20">
        <v>2016</v>
      </c>
      <c r="B104" s="20" t="s">
        <v>26</v>
      </c>
      <c r="C104" s="20" t="s">
        <v>27</v>
      </c>
      <c r="D104" s="20">
        <v>2270002060</v>
      </c>
      <c r="E104" s="49" t="s">
        <v>53</v>
      </c>
      <c r="F104" s="49" t="s">
        <v>29</v>
      </c>
      <c r="G104" s="49">
        <v>250</v>
      </c>
      <c r="H104" s="29" t="s">
        <v>87</v>
      </c>
      <c r="I104" s="29" t="s">
        <v>120</v>
      </c>
      <c r="J104" s="29" t="s">
        <v>30</v>
      </c>
      <c r="K104" s="29" t="s">
        <v>31</v>
      </c>
      <c r="L104" s="29" t="s">
        <v>36</v>
      </c>
      <c r="M104" s="29" t="s">
        <v>33</v>
      </c>
      <c r="N104" s="29" t="s">
        <v>34</v>
      </c>
      <c r="O104" s="29" t="s">
        <v>35</v>
      </c>
      <c r="P104" s="29" t="s">
        <v>35</v>
      </c>
      <c r="Q104" s="29" t="s">
        <v>35</v>
      </c>
      <c r="R104" s="30">
        <v>25.082989999999999</v>
      </c>
      <c r="S104" s="30">
        <v>66.86636</v>
      </c>
      <c r="T104" s="30">
        <v>451.02550000000002</v>
      </c>
      <c r="U104" s="30">
        <v>3.5388310000000001E-3</v>
      </c>
      <c r="V104" s="30">
        <v>1.120345E-2</v>
      </c>
      <c r="W104" s="30">
        <v>2.9964919999999999E-2</v>
      </c>
      <c r="X104" s="30">
        <v>4.9762940000000002</v>
      </c>
      <c r="Y104" s="30">
        <v>5.5991829999999997E-5</v>
      </c>
      <c r="Z104" s="30">
        <v>1.014472E-3</v>
      </c>
      <c r="AA104" s="30">
        <v>0</v>
      </c>
      <c r="AB104" s="30">
        <v>3.1930290000000002E-4</v>
      </c>
      <c r="AC104" s="29"/>
      <c r="AD104" s="31">
        <f t="shared" si="23"/>
        <v>0.19205038127991417</v>
      </c>
      <c r="AE104" s="31">
        <f t="shared" si="16"/>
        <v>0.60800497230595474</v>
      </c>
      <c r="AF104" s="31">
        <f t="shared" si="17"/>
        <v>1.6261794674631611</v>
      </c>
      <c r="AG104" s="31">
        <f t="shared" si="18"/>
        <v>270.06069520159315</v>
      </c>
      <c r="AH104" s="31">
        <f t="shared" si="19"/>
        <v>3.0386453323315342E-3</v>
      </c>
      <c r="AI104" s="31">
        <f t="shared" si="20"/>
        <v>5.5054828670201283E-2</v>
      </c>
      <c r="AJ104" s="31">
        <f t="shared" si="21"/>
        <v>0</v>
      </c>
      <c r="AK104" s="31">
        <f t="shared" si="22"/>
        <v>1.7328389993413733E-2</v>
      </c>
    </row>
    <row r="105" spans="1:37" s="20" customFormat="1" hidden="1">
      <c r="A105" s="20">
        <v>2016</v>
      </c>
      <c r="B105" s="20" t="s">
        <v>26</v>
      </c>
      <c r="C105" s="20" t="s">
        <v>27</v>
      </c>
      <c r="D105" s="20">
        <v>2270002060</v>
      </c>
      <c r="E105" s="49" t="s">
        <v>53</v>
      </c>
      <c r="F105" s="49" t="s">
        <v>29</v>
      </c>
      <c r="G105" s="49">
        <v>500</v>
      </c>
      <c r="H105" s="29" t="s">
        <v>98</v>
      </c>
      <c r="I105" s="29" t="s">
        <v>119</v>
      </c>
      <c r="J105" s="29" t="s">
        <v>30</v>
      </c>
      <c r="K105" s="29" t="s">
        <v>31</v>
      </c>
      <c r="L105" s="29" t="s">
        <v>36</v>
      </c>
      <c r="M105" s="29" t="s">
        <v>33</v>
      </c>
      <c r="N105" s="29" t="s">
        <v>34</v>
      </c>
      <c r="O105" s="29" t="s">
        <v>35</v>
      </c>
      <c r="P105" s="29" t="s">
        <v>35</v>
      </c>
      <c r="Q105" s="29" t="s">
        <v>35</v>
      </c>
      <c r="R105" s="30">
        <v>10.438639999999999</v>
      </c>
      <c r="S105" s="30">
        <v>27.827380000000002</v>
      </c>
      <c r="T105" s="30">
        <v>298.61619999999999</v>
      </c>
      <c r="U105" s="30">
        <v>2.2176869999999999E-3</v>
      </c>
      <c r="V105" s="30">
        <v>7.7624160000000003E-3</v>
      </c>
      <c r="W105" s="30">
        <v>1.7573140000000001E-2</v>
      </c>
      <c r="X105" s="30">
        <v>3.2947000000000002</v>
      </c>
      <c r="Y105" s="30">
        <v>3.2338549999999999E-5</v>
      </c>
      <c r="Z105" s="30">
        <v>6.2619019999999995E-4</v>
      </c>
      <c r="AA105" s="30">
        <v>0</v>
      </c>
      <c r="AB105" s="30">
        <v>2.000983E-4</v>
      </c>
      <c r="AC105" s="29"/>
      <c r="AD105" s="31">
        <f t="shared" si="23"/>
        <v>0.14459756156706091</v>
      </c>
      <c r="AE105" s="31">
        <f t="shared" si="16"/>
        <v>0.50612481629244299</v>
      </c>
      <c r="AF105" s="31">
        <f t="shared" si="17"/>
        <v>1.1458033496505959</v>
      </c>
      <c r="AG105" s="31">
        <f t="shared" si="18"/>
        <v>214.82093103986074</v>
      </c>
      <c r="AH105" s="31">
        <f t="shared" si="19"/>
        <v>2.108537171663304E-3</v>
      </c>
      <c r="AI105" s="31">
        <f t="shared" si="20"/>
        <v>4.0828834726086317E-2</v>
      </c>
      <c r="AJ105" s="31">
        <f t="shared" si="21"/>
        <v>0</v>
      </c>
      <c r="AK105" s="31">
        <f t="shared" si="22"/>
        <v>1.3046803382855302E-2</v>
      </c>
    </row>
    <row r="106" spans="1:37" s="20" customFormat="1" hidden="1">
      <c r="A106" s="20">
        <v>2016</v>
      </c>
      <c r="B106" s="20" t="s">
        <v>26</v>
      </c>
      <c r="C106" s="20" t="s">
        <v>27</v>
      </c>
      <c r="D106" s="20">
        <v>2270002060</v>
      </c>
      <c r="E106" s="49" t="s">
        <v>53</v>
      </c>
      <c r="F106" s="49" t="s">
        <v>29</v>
      </c>
      <c r="G106" s="49">
        <v>750</v>
      </c>
      <c r="H106" s="29" t="s">
        <v>96</v>
      </c>
      <c r="I106" s="29" t="s">
        <v>118</v>
      </c>
      <c r="J106" s="29" t="s">
        <v>30</v>
      </c>
      <c r="K106" s="29" t="s">
        <v>31</v>
      </c>
      <c r="L106" s="29" t="s">
        <v>36</v>
      </c>
      <c r="M106" s="29" t="s">
        <v>33</v>
      </c>
      <c r="N106" s="29" t="s">
        <v>34</v>
      </c>
      <c r="O106" s="29" t="s">
        <v>35</v>
      </c>
      <c r="P106" s="29" t="s">
        <v>35</v>
      </c>
      <c r="Q106" s="29" t="s">
        <v>35</v>
      </c>
      <c r="R106" s="30">
        <v>29.63775</v>
      </c>
      <c r="S106" s="30">
        <v>79.008480000000006</v>
      </c>
      <c r="T106" s="30">
        <v>1736.893</v>
      </c>
      <c r="U106" s="30">
        <v>1.297416E-2</v>
      </c>
      <c r="V106" s="30">
        <v>4.5149130000000003E-2</v>
      </c>
      <c r="W106" s="30">
        <v>0.1054022</v>
      </c>
      <c r="X106" s="30">
        <v>19.163219999999999</v>
      </c>
      <c r="Y106" s="30">
        <v>1.9268089999999999E-4</v>
      </c>
      <c r="Z106" s="30">
        <v>3.7064250000000002E-3</v>
      </c>
      <c r="AA106" s="30">
        <v>0</v>
      </c>
      <c r="AB106" s="30">
        <v>1.170639E-3</v>
      </c>
      <c r="AC106" s="29"/>
      <c r="AD106" s="31">
        <f t="shared" si="23"/>
        <v>0.19863113346820493</v>
      </c>
      <c r="AE106" s="31">
        <f t="shared" si="16"/>
        <v>0.69122184919897212</v>
      </c>
      <c r="AF106" s="31">
        <f t="shared" si="17"/>
        <v>1.613681229154136</v>
      </c>
      <c r="AG106" s="31">
        <f t="shared" si="18"/>
        <v>293.38408879654435</v>
      </c>
      <c r="AH106" s="31">
        <f t="shared" si="19"/>
        <v>2.9498962217726498E-3</v>
      </c>
      <c r="AI106" s="31">
        <f t="shared" si="20"/>
        <v>5.6744436546558044E-2</v>
      </c>
      <c r="AJ106" s="31">
        <f t="shared" si="21"/>
        <v>0</v>
      </c>
      <c r="AK106" s="31">
        <f t="shared" si="22"/>
        <v>1.7922189294111213E-2</v>
      </c>
    </row>
    <row r="107" spans="1:37" s="20" customFormat="1" hidden="1">
      <c r="A107" s="20">
        <v>2016</v>
      </c>
      <c r="B107" s="20" t="s">
        <v>26</v>
      </c>
      <c r="C107" s="20" t="s">
        <v>27</v>
      </c>
      <c r="D107" s="20">
        <v>2270002060</v>
      </c>
      <c r="E107" s="49" t="s">
        <v>53</v>
      </c>
      <c r="F107" s="49" t="s">
        <v>29</v>
      </c>
      <c r="G107" s="49">
        <v>1000</v>
      </c>
      <c r="H107" s="29" t="s">
        <v>83</v>
      </c>
      <c r="I107" s="29" t="s">
        <v>117</v>
      </c>
      <c r="J107" s="29" t="s">
        <v>30</v>
      </c>
      <c r="K107" s="29" t="s">
        <v>31</v>
      </c>
      <c r="L107" s="29" t="s">
        <v>36</v>
      </c>
      <c r="M107" s="29" t="s">
        <v>33</v>
      </c>
      <c r="N107" s="29" t="s">
        <v>34</v>
      </c>
      <c r="O107" s="29" t="s">
        <v>35</v>
      </c>
      <c r="P107" s="29" t="s">
        <v>35</v>
      </c>
      <c r="Q107" s="29" t="s">
        <v>35</v>
      </c>
      <c r="R107" s="30">
        <v>3.1842220000000001</v>
      </c>
      <c r="S107" s="30">
        <v>8.4800260000000005</v>
      </c>
      <c r="T107" s="30">
        <v>228.17609999999999</v>
      </c>
      <c r="U107" s="30">
        <v>1.8642439999999999E-3</v>
      </c>
      <c r="V107" s="30">
        <v>6.5867679999999998E-3</v>
      </c>
      <c r="W107" s="30">
        <v>2.1192409999999998E-2</v>
      </c>
      <c r="X107" s="30">
        <v>2.5157780000000001</v>
      </c>
      <c r="Y107" s="30">
        <v>2.529547E-5</v>
      </c>
      <c r="Z107" s="30">
        <v>6.0406890000000001E-4</v>
      </c>
      <c r="AA107" s="30">
        <v>0</v>
      </c>
      <c r="AB107" s="30">
        <v>1.6820769999999999E-4</v>
      </c>
      <c r="AC107" s="29"/>
      <c r="AD107" s="31">
        <f t="shared" si="23"/>
        <v>0.19943832209948414</v>
      </c>
      <c r="AE107" s="31">
        <f t="shared" si="16"/>
        <v>0.70465773685127842</v>
      </c>
      <c r="AF107" s="31">
        <f t="shared" si="17"/>
        <v>2.2671810619448571</v>
      </c>
      <c r="AG107" s="31">
        <f t="shared" si="18"/>
        <v>269.13995329731296</v>
      </c>
      <c r="AH107" s="31">
        <f t="shared" si="19"/>
        <v>2.7061297198852931E-3</v>
      </c>
      <c r="AI107" s="31">
        <f t="shared" si="20"/>
        <v>6.462377663464712E-2</v>
      </c>
      <c r="AJ107" s="31">
        <f t="shared" si="21"/>
        <v>0</v>
      </c>
      <c r="AK107" s="31">
        <f t="shared" si="22"/>
        <v>1.7994994996477606E-2</v>
      </c>
    </row>
    <row r="108" spans="1:37" s="20" customFormat="1" hidden="1">
      <c r="A108" s="20">
        <v>2016</v>
      </c>
      <c r="B108" s="20" t="s">
        <v>26</v>
      </c>
      <c r="C108" s="20" t="s">
        <v>27</v>
      </c>
      <c r="D108" s="20">
        <v>2270002063</v>
      </c>
      <c r="E108" s="49" t="s">
        <v>54</v>
      </c>
      <c r="F108" s="49" t="s">
        <v>29</v>
      </c>
      <c r="G108" s="49">
        <v>175</v>
      </c>
      <c r="H108" s="29" t="s">
        <v>116</v>
      </c>
      <c r="I108" s="29" t="s">
        <v>115</v>
      </c>
      <c r="J108" s="29" t="s">
        <v>30</v>
      </c>
      <c r="K108" s="29" t="s">
        <v>31</v>
      </c>
      <c r="L108" s="29" t="s">
        <v>32</v>
      </c>
      <c r="M108" s="29" t="s">
        <v>33</v>
      </c>
      <c r="N108" s="29" t="s">
        <v>34</v>
      </c>
      <c r="O108" s="29" t="s">
        <v>35</v>
      </c>
      <c r="P108" s="29" t="s">
        <v>35</v>
      </c>
      <c r="Q108" s="29" t="s">
        <v>35</v>
      </c>
      <c r="R108" s="30">
        <v>6.0513839999999999E-2</v>
      </c>
      <c r="S108" s="30">
        <v>0.26938430000000002</v>
      </c>
      <c r="T108" s="30">
        <v>1.5941879999999999</v>
      </c>
      <c r="U108" s="30">
        <v>2.5057839999999999E-5</v>
      </c>
      <c r="V108" s="30">
        <v>1.113817E-4</v>
      </c>
      <c r="W108" s="30">
        <v>1.7667719999999999E-4</v>
      </c>
      <c r="X108" s="30">
        <v>1.7423850000000001E-2</v>
      </c>
      <c r="Y108" s="30">
        <v>1.9604819999999999E-7</v>
      </c>
      <c r="Z108" s="30">
        <v>1.0035819999999999E-5</v>
      </c>
      <c r="AA108" s="30">
        <v>0</v>
      </c>
      <c r="AB108" s="30">
        <v>2.260929E-6</v>
      </c>
      <c r="AC108" s="29"/>
      <c r="AD108" s="31">
        <f t="shared" si="23"/>
        <v>0.48221014572861137</v>
      </c>
      <c r="AE108" s="31">
        <f t="shared" si="16"/>
        <v>2.1434164233030653</v>
      </c>
      <c r="AF108" s="31">
        <f t="shared" si="17"/>
        <v>3.3999553975491512</v>
      </c>
      <c r="AG108" s="31">
        <f t="shared" si="18"/>
        <v>335.30253396356068</v>
      </c>
      <c r="AH108" s="31">
        <f t="shared" si="19"/>
        <v>3.7727286586486299E-3</v>
      </c>
      <c r="AI108" s="31">
        <f t="shared" si="20"/>
        <v>0.1931281477057126</v>
      </c>
      <c r="AJ108" s="31">
        <f t="shared" si="21"/>
        <v>0</v>
      </c>
      <c r="AK108" s="31">
        <f t="shared" si="22"/>
        <v>4.3509053556573266E-2</v>
      </c>
    </row>
    <row r="109" spans="1:37" s="20" customFormat="1" hidden="1">
      <c r="A109" s="20">
        <v>2016</v>
      </c>
      <c r="B109" s="20" t="s">
        <v>26</v>
      </c>
      <c r="C109" s="20" t="s">
        <v>27</v>
      </c>
      <c r="D109" s="20">
        <v>2270002063</v>
      </c>
      <c r="E109" s="49" t="s">
        <v>54</v>
      </c>
      <c r="F109" s="49" t="s">
        <v>29</v>
      </c>
      <c r="G109" s="49">
        <v>250</v>
      </c>
      <c r="H109" s="29" t="s">
        <v>87</v>
      </c>
      <c r="I109" s="29" t="s">
        <v>114</v>
      </c>
      <c r="J109" s="29" t="s">
        <v>30</v>
      </c>
      <c r="K109" s="29" t="s">
        <v>31</v>
      </c>
      <c r="L109" s="29" t="s">
        <v>36</v>
      </c>
      <c r="M109" s="29" t="s">
        <v>33</v>
      </c>
      <c r="N109" s="29" t="s">
        <v>34</v>
      </c>
      <c r="O109" s="29" t="s">
        <v>35</v>
      </c>
      <c r="P109" s="29" t="s">
        <v>35</v>
      </c>
      <c r="Q109" s="29" t="s">
        <v>35</v>
      </c>
      <c r="R109" s="30">
        <v>1.4825889999999999</v>
      </c>
      <c r="S109" s="30">
        <v>6.5999150000000002</v>
      </c>
      <c r="T109" s="30">
        <v>55.017220000000002</v>
      </c>
      <c r="U109" s="30">
        <v>6.9083869999999996E-4</v>
      </c>
      <c r="V109" s="30">
        <v>1.990842E-3</v>
      </c>
      <c r="W109" s="30">
        <v>5.6547339999999998E-3</v>
      </c>
      <c r="X109" s="30">
        <v>0.60495589999999999</v>
      </c>
      <c r="Y109" s="30">
        <v>6.806794E-6</v>
      </c>
      <c r="Z109" s="30">
        <v>2.3255319999999999E-4</v>
      </c>
      <c r="AA109" s="30">
        <v>0</v>
      </c>
      <c r="AB109" s="30">
        <v>6.2333270000000006E-5</v>
      </c>
      <c r="AC109" s="29"/>
      <c r="AD109" s="31">
        <f t="shared" si="23"/>
        <v>0.37984056984976328</v>
      </c>
      <c r="AE109" s="31">
        <f t="shared" si="16"/>
        <v>1.0946152260445778</v>
      </c>
      <c r="AF109" s="31">
        <f t="shared" si="17"/>
        <v>3.1091156081858631</v>
      </c>
      <c r="AG109" s="31">
        <f t="shared" si="18"/>
        <v>332.62003676107952</v>
      </c>
      <c r="AH109" s="31">
        <f t="shared" si="19"/>
        <v>3.7425473005637199E-3</v>
      </c>
      <c r="AI109" s="31">
        <f t="shared" si="20"/>
        <v>0.12786362432849516</v>
      </c>
      <c r="AJ109" s="31">
        <f t="shared" si="21"/>
        <v>0</v>
      </c>
      <c r="AK109" s="31">
        <f t="shared" si="22"/>
        <v>3.4272406565236065E-2</v>
      </c>
    </row>
    <row r="110" spans="1:37" s="20" customFormat="1">
      <c r="A110" s="20">
        <v>2016</v>
      </c>
      <c r="B110" s="20" t="s">
        <v>26</v>
      </c>
      <c r="C110" s="20" t="s">
        <v>27</v>
      </c>
      <c r="D110" s="20">
        <v>2270002063</v>
      </c>
      <c r="E110" s="49" t="s">
        <v>54</v>
      </c>
      <c r="F110" s="49" t="s">
        <v>29</v>
      </c>
      <c r="G110" s="49">
        <v>500</v>
      </c>
      <c r="H110" s="29" t="s">
        <v>98</v>
      </c>
      <c r="I110" s="29" t="s">
        <v>113</v>
      </c>
      <c r="J110" s="29" t="s">
        <v>30</v>
      </c>
      <c r="K110" s="29" t="s">
        <v>31</v>
      </c>
      <c r="L110" s="29" t="s">
        <v>36</v>
      </c>
      <c r="M110" s="29" t="s">
        <v>33</v>
      </c>
      <c r="N110" s="29" t="s">
        <v>34</v>
      </c>
      <c r="O110" s="29" t="s">
        <v>35</v>
      </c>
      <c r="P110" s="29" t="s">
        <v>35</v>
      </c>
      <c r="Q110" s="29" t="s">
        <v>35</v>
      </c>
      <c r="R110" s="30">
        <v>2.2813720000000002</v>
      </c>
      <c r="S110" s="30">
        <v>10.15579</v>
      </c>
      <c r="T110" s="30">
        <v>122.371</v>
      </c>
      <c r="U110" s="30">
        <v>1.4140400000000001E-3</v>
      </c>
      <c r="V110" s="30">
        <v>5.8836119999999999E-3</v>
      </c>
      <c r="W110" s="30">
        <v>1.1364880000000001E-2</v>
      </c>
      <c r="X110" s="30">
        <v>1.3437870000000001</v>
      </c>
      <c r="Y110" s="30">
        <v>1.3189710000000001E-5</v>
      </c>
      <c r="Z110" s="30">
        <v>4.628562E-4</v>
      </c>
      <c r="AA110" s="30">
        <v>0</v>
      </c>
      <c r="AB110" s="30">
        <v>1.275866E-4</v>
      </c>
      <c r="AC110" s="29"/>
      <c r="AD110" s="31">
        <f t="shared" si="23"/>
        <v>0.25262773019134904</v>
      </c>
      <c r="AE110" s="31">
        <f t="shared" si="16"/>
        <v>1.0511467461221629</v>
      </c>
      <c r="AF110" s="31">
        <f t="shared" si="17"/>
        <v>2.0304120380590778</v>
      </c>
      <c r="AG110" s="31">
        <f t="shared" si="18"/>
        <v>240.07656054329607</v>
      </c>
      <c r="AH110" s="31">
        <f t="shared" si="19"/>
        <v>2.3564301569843414E-3</v>
      </c>
      <c r="AI110" s="31">
        <f t="shared" si="20"/>
        <v>8.2692364580204986E-2</v>
      </c>
      <c r="AJ110" s="31">
        <f t="shared" si="21"/>
        <v>0</v>
      </c>
      <c r="AK110" s="31">
        <f t="shared" si="22"/>
        <v>2.2794201833633818E-2</v>
      </c>
    </row>
    <row r="111" spans="1:37" s="20" customFormat="1" hidden="1">
      <c r="A111" s="20">
        <v>2016</v>
      </c>
      <c r="B111" s="20" t="s">
        <v>26</v>
      </c>
      <c r="C111" s="20" t="s">
        <v>27</v>
      </c>
      <c r="D111" s="20">
        <v>2270002063</v>
      </c>
      <c r="E111" s="49" t="s">
        <v>54</v>
      </c>
      <c r="F111" s="49" t="s">
        <v>29</v>
      </c>
      <c r="G111" s="49">
        <v>750</v>
      </c>
      <c r="H111" s="29" t="s">
        <v>96</v>
      </c>
      <c r="I111" s="29" t="s">
        <v>112</v>
      </c>
      <c r="J111" s="29" t="s">
        <v>30</v>
      </c>
      <c r="K111" s="29" t="s">
        <v>31</v>
      </c>
      <c r="L111" s="29" t="s">
        <v>36</v>
      </c>
      <c r="M111" s="29" t="s">
        <v>33</v>
      </c>
      <c r="N111" s="29" t="s">
        <v>34</v>
      </c>
      <c r="O111" s="29" t="s">
        <v>35</v>
      </c>
      <c r="P111" s="29" t="s">
        <v>35</v>
      </c>
      <c r="Q111" s="29" t="s">
        <v>35</v>
      </c>
      <c r="R111" s="30">
        <v>32.577030000000001</v>
      </c>
      <c r="S111" s="30">
        <v>145.0204</v>
      </c>
      <c r="T111" s="30">
        <v>2630.9169999999999</v>
      </c>
      <c r="U111" s="30">
        <v>3.051763E-2</v>
      </c>
      <c r="V111" s="30">
        <v>0.12649270000000001</v>
      </c>
      <c r="W111" s="30">
        <v>0.24926319999999999</v>
      </c>
      <c r="X111" s="30">
        <v>28.890270000000001</v>
      </c>
      <c r="Y111" s="30">
        <v>2.9048380000000002E-4</v>
      </c>
      <c r="Z111" s="30">
        <v>1.0052810000000001E-2</v>
      </c>
      <c r="AA111" s="30">
        <v>0</v>
      </c>
      <c r="AB111" s="30">
        <v>2.7535569999999998E-3</v>
      </c>
      <c r="AC111" s="29"/>
      <c r="AD111" s="31">
        <f t="shared" si="23"/>
        <v>0.25454436236557065</v>
      </c>
      <c r="AE111" s="31">
        <f t="shared" si="16"/>
        <v>1.0550623906705541</v>
      </c>
      <c r="AF111" s="31">
        <f t="shared" si="17"/>
        <v>2.0790783001563922</v>
      </c>
      <c r="AG111" s="31">
        <f t="shared" si="18"/>
        <v>240.97072268453272</v>
      </c>
      <c r="AH111" s="31">
        <f t="shared" si="19"/>
        <v>2.4228950167010988E-3</v>
      </c>
      <c r="AI111" s="31">
        <f t="shared" si="20"/>
        <v>8.3849437568783436E-2</v>
      </c>
      <c r="AJ111" s="31">
        <f t="shared" si="21"/>
        <v>0</v>
      </c>
      <c r="AK111" s="31">
        <f t="shared" si="22"/>
        <v>2.2967131156720021E-2</v>
      </c>
    </row>
    <row r="112" spans="1:37" s="20" customFormat="1" hidden="1">
      <c r="A112" s="20">
        <v>2016</v>
      </c>
      <c r="B112" s="20" t="s">
        <v>26</v>
      </c>
      <c r="C112" s="20" t="s">
        <v>27</v>
      </c>
      <c r="D112" s="20">
        <v>2270002063</v>
      </c>
      <c r="E112" s="49" t="s">
        <v>54</v>
      </c>
      <c r="F112" s="49" t="s">
        <v>29</v>
      </c>
      <c r="G112" s="49">
        <v>1000</v>
      </c>
      <c r="H112" s="29" t="s">
        <v>83</v>
      </c>
      <c r="I112" s="29" t="s">
        <v>111</v>
      </c>
      <c r="J112" s="29" t="s">
        <v>30</v>
      </c>
      <c r="K112" s="29" t="s">
        <v>31</v>
      </c>
      <c r="L112" s="29" t="s">
        <v>36</v>
      </c>
      <c r="M112" s="29" t="s">
        <v>33</v>
      </c>
      <c r="N112" s="29" t="s">
        <v>34</v>
      </c>
      <c r="O112" s="29" t="s">
        <v>35</v>
      </c>
      <c r="P112" s="29" t="s">
        <v>35</v>
      </c>
      <c r="Q112" s="29" t="s">
        <v>35</v>
      </c>
      <c r="R112" s="30">
        <v>2.2044600000000001</v>
      </c>
      <c r="S112" s="30">
        <v>9.8035969999999999</v>
      </c>
      <c r="T112" s="30">
        <v>264.19150000000002</v>
      </c>
      <c r="U112" s="30">
        <v>3.2164120000000001E-3</v>
      </c>
      <c r="V112" s="30">
        <v>1.380264E-2</v>
      </c>
      <c r="W112" s="30">
        <v>3.2045560000000001E-2</v>
      </c>
      <c r="X112" s="30">
        <v>2.8987400000000001</v>
      </c>
      <c r="Y112" s="30">
        <v>2.9146040000000001E-5</v>
      </c>
      <c r="Z112" s="30">
        <v>1.061272E-3</v>
      </c>
      <c r="AA112" s="30">
        <v>0</v>
      </c>
      <c r="AB112" s="30">
        <v>2.9021169999999998E-4</v>
      </c>
      <c r="AC112" s="29"/>
      <c r="AD112" s="31">
        <f t="shared" si="23"/>
        <v>0.29763860819656296</v>
      </c>
      <c r="AE112" s="31">
        <f t="shared" si="16"/>
        <v>1.2772612958284597</v>
      </c>
      <c r="AF112" s="31">
        <f t="shared" si="17"/>
        <v>2.9654148402877025</v>
      </c>
      <c r="AG112" s="31">
        <f t="shared" si="18"/>
        <v>268.24204707721054</v>
      </c>
      <c r="AH112" s="31">
        <f t="shared" si="19"/>
        <v>2.6971006139889266E-3</v>
      </c>
      <c r="AI112" s="31">
        <f t="shared" si="20"/>
        <v>9.8207419011613811E-2</v>
      </c>
      <c r="AJ112" s="31">
        <f t="shared" si="21"/>
        <v>0</v>
      </c>
      <c r="AK112" s="31">
        <f t="shared" si="22"/>
        <v>2.6855454609160289E-2</v>
      </c>
    </row>
    <row r="113" spans="1:37" s="20" customFormat="1" hidden="1">
      <c r="A113" s="20">
        <v>2016</v>
      </c>
      <c r="B113" s="20" t="s">
        <v>26</v>
      </c>
      <c r="C113" s="20" t="s">
        <v>27</v>
      </c>
      <c r="D113" s="20">
        <v>2270002066</v>
      </c>
      <c r="E113" s="49" t="s">
        <v>55</v>
      </c>
      <c r="F113" s="49" t="s">
        <v>29</v>
      </c>
      <c r="G113" s="49">
        <v>25</v>
      </c>
      <c r="H113" s="29" t="s">
        <v>81</v>
      </c>
      <c r="I113" s="29" t="s">
        <v>110</v>
      </c>
      <c r="J113" s="29" t="s">
        <v>30</v>
      </c>
      <c r="K113" s="29" t="s">
        <v>31</v>
      </c>
      <c r="L113" s="29" t="s">
        <v>32</v>
      </c>
      <c r="M113" s="29" t="s">
        <v>33</v>
      </c>
      <c r="N113" s="29" t="s">
        <v>34</v>
      </c>
      <c r="O113" s="29" t="s">
        <v>35</v>
      </c>
      <c r="P113" s="29" t="s">
        <v>35</v>
      </c>
      <c r="Q113" s="29" t="s">
        <v>35</v>
      </c>
      <c r="R113" s="30">
        <v>1.7064900000000001</v>
      </c>
      <c r="S113" s="30">
        <v>4.4079629999999996</v>
      </c>
      <c r="T113" s="30">
        <v>3.1817419999999998</v>
      </c>
      <c r="U113" s="30">
        <v>4.2254769999999999E-5</v>
      </c>
      <c r="V113" s="30">
        <v>1.4382960000000001E-4</v>
      </c>
      <c r="W113" s="30">
        <v>2.6786699999999997E-4</v>
      </c>
      <c r="X113" s="30">
        <v>3.4930940000000001E-2</v>
      </c>
      <c r="Y113" s="30">
        <v>4.4320749999999999E-7</v>
      </c>
      <c r="Z113" s="30">
        <v>1.0534090000000001E-5</v>
      </c>
      <c r="AA113" s="30">
        <v>0</v>
      </c>
      <c r="AB113" s="30">
        <v>3.8125790000000002E-6</v>
      </c>
      <c r="AC113" s="29"/>
      <c r="AD113" s="31">
        <f t="shared" si="23"/>
        <v>0.34785706997994309</v>
      </c>
      <c r="AE113" s="31">
        <f t="shared" si="16"/>
        <v>1.1840590596608911</v>
      </c>
      <c r="AF113" s="31">
        <f t="shared" si="17"/>
        <v>2.2051813266127689</v>
      </c>
      <c r="AG113" s="31">
        <f t="shared" si="18"/>
        <v>287.56456229782333</v>
      </c>
      <c r="AH113" s="31">
        <f t="shared" si="19"/>
        <v>3.6486499001919938E-3</v>
      </c>
      <c r="AI113" s="31">
        <f t="shared" si="20"/>
        <v>8.6720568643611579E-2</v>
      </c>
      <c r="AJ113" s="31">
        <f t="shared" si="21"/>
        <v>0</v>
      </c>
      <c r="AK113" s="31">
        <f t="shared" si="22"/>
        <v>3.1386576237595464E-2</v>
      </c>
    </row>
    <row r="114" spans="1:37" s="20" customFormat="1" hidden="1">
      <c r="A114" s="20">
        <v>2016</v>
      </c>
      <c r="B114" s="20" t="s">
        <v>26</v>
      </c>
      <c r="C114" s="20" t="s">
        <v>27</v>
      </c>
      <c r="D114" s="20">
        <v>2270002066</v>
      </c>
      <c r="E114" s="49" t="s">
        <v>55</v>
      </c>
      <c r="F114" s="49" t="s">
        <v>29</v>
      </c>
      <c r="G114" s="49">
        <v>50</v>
      </c>
      <c r="H114" s="29" t="s">
        <v>75</v>
      </c>
      <c r="I114" s="29" t="s">
        <v>109</v>
      </c>
      <c r="J114" s="29" t="s">
        <v>30</v>
      </c>
      <c r="K114" s="29" t="s">
        <v>31</v>
      </c>
      <c r="L114" s="29" t="s">
        <v>32</v>
      </c>
      <c r="M114" s="29" t="s">
        <v>33</v>
      </c>
      <c r="N114" s="29" t="s">
        <v>34</v>
      </c>
      <c r="O114" s="29" t="s">
        <v>35</v>
      </c>
      <c r="P114" s="29" t="s">
        <v>35</v>
      </c>
      <c r="Q114" s="29" t="s">
        <v>35</v>
      </c>
      <c r="R114" s="30">
        <v>10.196580000000001</v>
      </c>
      <c r="S114" s="30">
        <v>26.852499999999999</v>
      </c>
      <c r="T114" s="30">
        <v>37.536900000000003</v>
      </c>
      <c r="U114" s="30">
        <v>8.4586510000000004E-4</v>
      </c>
      <c r="V114" s="30">
        <v>3.9665150000000003E-3</v>
      </c>
      <c r="W114" s="30">
        <v>3.406484E-3</v>
      </c>
      <c r="X114" s="30">
        <v>0.4070819</v>
      </c>
      <c r="Y114" s="30">
        <v>5.262553E-6</v>
      </c>
      <c r="Z114" s="30">
        <v>2.1945069999999999E-4</v>
      </c>
      <c r="AA114" s="30">
        <v>0</v>
      </c>
      <c r="AB114" s="30">
        <v>7.6321059999999994E-5</v>
      </c>
      <c r="AC114" s="29"/>
      <c r="AD114" s="31">
        <f t="shared" si="23"/>
        <v>0.57154366909598753</v>
      </c>
      <c r="AE114" s="31">
        <f t="shared" si="16"/>
        <v>2.6801395832790247</v>
      </c>
      <c r="AF114" s="31">
        <f t="shared" si="17"/>
        <v>2.3017315220556744</v>
      </c>
      <c r="AG114" s="31">
        <f t="shared" si="18"/>
        <v>275.0616886174472</v>
      </c>
      <c r="AH114" s="31">
        <f t="shared" si="19"/>
        <v>3.5558611537845641E-3</v>
      </c>
      <c r="AI114" s="31">
        <f t="shared" si="20"/>
        <v>0.14828092359370634</v>
      </c>
      <c r="AJ114" s="31">
        <f t="shared" si="21"/>
        <v>0</v>
      </c>
      <c r="AK114" s="31">
        <f t="shared" si="22"/>
        <v>5.1569474448933991E-2</v>
      </c>
    </row>
    <row r="115" spans="1:37" s="20" customFormat="1">
      <c r="A115" s="20">
        <v>2016</v>
      </c>
      <c r="B115" s="20" t="s">
        <v>26</v>
      </c>
      <c r="C115" s="20" t="s">
        <v>27</v>
      </c>
      <c r="D115" s="20">
        <v>2270002066</v>
      </c>
      <c r="E115" s="49" t="s">
        <v>55</v>
      </c>
      <c r="F115" s="49" t="s">
        <v>29</v>
      </c>
      <c r="G115" s="49">
        <v>120</v>
      </c>
      <c r="H115" s="29" t="s">
        <v>73</v>
      </c>
      <c r="I115" s="29" t="s">
        <v>108</v>
      </c>
      <c r="J115" s="29" t="s">
        <v>30</v>
      </c>
      <c r="K115" s="29" t="s">
        <v>31</v>
      </c>
      <c r="L115" s="29" t="s">
        <v>32</v>
      </c>
      <c r="M115" s="29" t="s">
        <v>33</v>
      </c>
      <c r="N115" s="29" t="s">
        <v>34</v>
      </c>
      <c r="O115" s="29" t="s">
        <v>35</v>
      </c>
      <c r="P115" s="29" t="s">
        <v>35</v>
      </c>
      <c r="Q115" s="29" t="s">
        <v>35</v>
      </c>
      <c r="R115" s="30">
        <v>136.3861</v>
      </c>
      <c r="S115" s="30">
        <v>359.17</v>
      </c>
      <c r="T115" s="30">
        <v>848.13049999999998</v>
      </c>
      <c r="U115" s="30">
        <v>9.5006640000000007E-3</v>
      </c>
      <c r="V115" s="30">
        <v>6.212794E-2</v>
      </c>
      <c r="W115" s="30">
        <v>6.3581620000000005E-2</v>
      </c>
      <c r="X115" s="30">
        <v>9.2812370000000008</v>
      </c>
      <c r="Y115" s="30">
        <v>1.0887369999999999E-4</v>
      </c>
      <c r="Z115" s="30">
        <v>4.5974570000000001E-3</v>
      </c>
      <c r="AA115" s="30">
        <v>0</v>
      </c>
      <c r="AB115" s="30">
        <v>8.572295E-4</v>
      </c>
      <c r="AC115" s="29"/>
      <c r="AD115" s="31">
        <f t="shared" si="23"/>
        <v>0.19997499746638081</v>
      </c>
      <c r="AE115" s="31">
        <f t="shared" si="16"/>
        <v>1.307701718963165</v>
      </c>
      <c r="AF115" s="31">
        <f t="shared" si="17"/>
        <v>1.3382995439485481</v>
      </c>
      <c r="AG115" s="31">
        <f t="shared" si="18"/>
        <v>195.35638199181446</v>
      </c>
      <c r="AH115" s="31">
        <f t="shared" si="19"/>
        <v>2.2916311830052617E-3</v>
      </c>
      <c r="AI115" s="31">
        <f t="shared" si="20"/>
        <v>9.6769704930812703E-2</v>
      </c>
      <c r="AJ115" s="31">
        <f t="shared" si="21"/>
        <v>0</v>
      </c>
      <c r="AK115" s="31">
        <f t="shared" si="22"/>
        <v>1.8043419606314563E-2</v>
      </c>
    </row>
    <row r="116" spans="1:37" s="20" customFormat="1" hidden="1">
      <c r="A116" s="20">
        <v>2016</v>
      </c>
      <c r="B116" s="20" t="s">
        <v>26</v>
      </c>
      <c r="C116" s="20" t="s">
        <v>27</v>
      </c>
      <c r="D116" s="20">
        <v>2270002066</v>
      </c>
      <c r="E116" s="49" t="s">
        <v>55</v>
      </c>
      <c r="F116" s="49" t="s">
        <v>29</v>
      </c>
      <c r="G116" s="49">
        <v>175</v>
      </c>
      <c r="H116" s="29" t="s">
        <v>71</v>
      </c>
      <c r="I116" s="29" t="s">
        <v>107</v>
      </c>
      <c r="J116" s="29" t="s">
        <v>30</v>
      </c>
      <c r="K116" s="29" t="s">
        <v>31</v>
      </c>
      <c r="L116" s="29" t="s">
        <v>32</v>
      </c>
      <c r="M116" s="29" t="s">
        <v>33</v>
      </c>
      <c r="N116" s="29" t="s">
        <v>34</v>
      </c>
      <c r="O116" s="29" t="s">
        <v>35</v>
      </c>
      <c r="P116" s="29" t="s">
        <v>35</v>
      </c>
      <c r="Q116" s="29" t="s">
        <v>35</v>
      </c>
      <c r="R116" s="30">
        <v>10.178430000000001</v>
      </c>
      <c r="S116" s="30">
        <v>26.804690000000001</v>
      </c>
      <c r="T116" s="30">
        <v>123.7594</v>
      </c>
      <c r="U116" s="30">
        <v>1.0639289999999999E-3</v>
      </c>
      <c r="V116" s="30">
        <v>7.8351870000000004E-3</v>
      </c>
      <c r="W116" s="30">
        <v>7.5173130000000003E-3</v>
      </c>
      <c r="X116" s="30">
        <v>1.357602</v>
      </c>
      <c r="Y116" s="30">
        <v>1.5275349999999999E-5</v>
      </c>
      <c r="Z116" s="30">
        <v>3.9631820000000001E-4</v>
      </c>
      <c r="AA116" s="30">
        <v>0</v>
      </c>
      <c r="AB116" s="30">
        <v>9.5996560000000006E-5</v>
      </c>
      <c r="AC116" s="29"/>
      <c r="AD116" s="31">
        <f t="shared" si="23"/>
        <v>0.20576279509294826</v>
      </c>
      <c r="AE116" s="31">
        <f t="shared" si="16"/>
        <v>1.5153172600765019</v>
      </c>
      <c r="AF116" s="31">
        <f t="shared" si="17"/>
        <v>1.4538407492121714</v>
      </c>
      <c r="AG116" s="31">
        <f t="shared" si="18"/>
        <v>262.5588569761486</v>
      </c>
      <c r="AH116" s="31">
        <f t="shared" si="19"/>
        <v>2.9542372771332185E-3</v>
      </c>
      <c r="AI116" s="31">
        <f t="shared" si="20"/>
        <v>7.6647539993933908E-2</v>
      </c>
      <c r="AJ116" s="31">
        <f t="shared" si="21"/>
        <v>0</v>
      </c>
      <c r="AK116" s="31">
        <f t="shared" si="22"/>
        <v>1.8565637843228181E-2</v>
      </c>
    </row>
    <row r="117" spans="1:37" s="20" customFormat="1" hidden="1">
      <c r="A117" s="20">
        <v>2016</v>
      </c>
      <c r="B117" s="20" t="s">
        <v>26</v>
      </c>
      <c r="C117" s="20" t="s">
        <v>27</v>
      </c>
      <c r="D117" s="20">
        <v>2270002066</v>
      </c>
      <c r="E117" s="49" t="s">
        <v>55</v>
      </c>
      <c r="F117" s="49" t="s">
        <v>29</v>
      </c>
      <c r="G117" s="49">
        <v>250</v>
      </c>
      <c r="H117" s="29" t="s">
        <v>87</v>
      </c>
      <c r="I117" s="29" t="s">
        <v>106</v>
      </c>
      <c r="J117" s="29" t="s">
        <v>30</v>
      </c>
      <c r="K117" s="29" t="s">
        <v>31</v>
      </c>
      <c r="L117" s="29" t="s">
        <v>36</v>
      </c>
      <c r="M117" s="29" t="s">
        <v>33</v>
      </c>
      <c r="N117" s="29" t="s">
        <v>34</v>
      </c>
      <c r="O117" s="29" t="s">
        <v>35</v>
      </c>
      <c r="P117" s="29" t="s">
        <v>35</v>
      </c>
      <c r="Q117" s="29" t="s">
        <v>35</v>
      </c>
      <c r="R117" s="30">
        <v>3.291954</v>
      </c>
      <c r="S117" s="30">
        <v>8.6692920000000004</v>
      </c>
      <c r="T117" s="30">
        <v>67.357789999999994</v>
      </c>
      <c r="U117" s="30">
        <v>4.4509470000000001E-4</v>
      </c>
      <c r="V117" s="30">
        <v>1.530151E-3</v>
      </c>
      <c r="W117" s="30">
        <v>3.4551880000000001E-3</v>
      </c>
      <c r="X117" s="30">
        <v>0.74375089999999999</v>
      </c>
      <c r="Y117" s="30">
        <v>8.3684740000000001E-6</v>
      </c>
      <c r="Z117" s="30">
        <v>1.132221E-4</v>
      </c>
      <c r="AA117" s="30">
        <v>0</v>
      </c>
      <c r="AB117" s="30">
        <v>4.0160180000000001E-5</v>
      </c>
      <c r="AC117" s="29"/>
      <c r="AD117" s="31">
        <f t="shared" si="23"/>
        <v>0.18630813766106852</v>
      </c>
      <c r="AE117" s="31">
        <f t="shared" si="16"/>
        <v>0.64049197429271043</v>
      </c>
      <c r="AF117" s="31">
        <f t="shared" si="17"/>
        <v>1.4462756836890489</v>
      </c>
      <c r="AG117" s="31">
        <f t="shared" si="18"/>
        <v>311.31991700360305</v>
      </c>
      <c r="AH117" s="31">
        <f t="shared" si="19"/>
        <v>3.5028833324797456E-3</v>
      </c>
      <c r="AI117" s="31">
        <f t="shared" si="20"/>
        <v>4.739260789462392E-2</v>
      </c>
      <c r="AJ117" s="31">
        <f t="shared" si="21"/>
        <v>0</v>
      </c>
      <c r="AK117" s="31">
        <f t="shared" si="22"/>
        <v>1.6810284067487864E-2</v>
      </c>
    </row>
    <row r="118" spans="1:37" s="20" customFormat="1" hidden="1">
      <c r="A118" s="20">
        <v>2016</v>
      </c>
      <c r="B118" s="20" t="s">
        <v>26</v>
      </c>
      <c r="C118" s="20" t="s">
        <v>27</v>
      </c>
      <c r="D118" s="20">
        <v>2270002066</v>
      </c>
      <c r="E118" s="49" t="s">
        <v>55</v>
      </c>
      <c r="F118" s="49" t="s">
        <v>29</v>
      </c>
      <c r="G118" s="49">
        <v>500</v>
      </c>
      <c r="H118" s="29" t="s">
        <v>98</v>
      </c>
      <c r="I118" s="29" t="s">
        <v>105</v>
      </c>
      <c r="J118" s="29" t="s">
        <v>30</v>
      </c>
      <c r="K118" s="29" t="s">
        <v>31</v>
      </c>
      <c r="L118" s="29" t="s">
        <v>36</v>
      </c>
      <c r="M118" s="29" t="s">
        <v>33</v>
      </c>
      <c r="N118" s="29" t="s">
        <v>34</v>
      </c>
      <c r="O118" s="29" t="s">
        <v>35</v>
      </c>
      <c r="P118" s="29" t="s">
        <v>35</v>
      </c>
      <c r="Q118" s="29" t="s">
        <v>35</v>
      </c>
      <c r="R118" s="30">
        <v>5.3131139999999997</v>
      </c>
      <c r="S118" s="30">
        <v>13.99198</v>
      </c>
      <c r="T118" s="30">
        <v>218.2672</v>
      </c>
      <c r="U118" s="30">
        <v>1.3900309999999999E-3</v>
      </c>
      <c r="V118" s="30">
        <v>4.8654190000000002E-3</v>
      </c>
      <c r="W118" s="30">
        <v>9.9054250000000007E-3</v>
      </c>
      <c r="X118" s="30">
        <v>2.4104260000000002</v>
      </c>
      <c r="Y118" s="30">
        <v>2.712143E-5</v>
      </c>
      <c r="Z118" s="30">
        <v>3.4802740000000002E-4</v>
      </c>
      <c r="AA118" s="30">
        <v>0</v>
      </c>
      <c r="AB118" s="30">
        <v>1.254203E-4</v>
      </c>
      <c r="AC118" s="29"/>
      <c r="AD118" s="31">
        <f t="shared" si="23"/>
        <v>0.18025127583086886</v>
      </c>
      <c r="AE118" s="31">
        <f t="shared" si="16"/>
        <v>0.63091972927348383</v>
      </c>
      <c r="AF118" s="31">
        <f t="shared" si="17"/>
        <v>1.2844789029143839</v>
      </c>
      <c r="AG118" s="31">
        <f t="shared" si="18"/>
        <v>312.57026771050278</v>
      </c>
      <c r="AH118" s="31">
        <f t="shared" si="19"/>
        <v>3.5169520390966828E-3</v>
      </c>
      <c r="AI118" s="31">
        <f t="shared" si="20"/>
        <v>4.5130204199834489E-2</v>
      </c>
      <c r="AJ118" s="31">
        <f t="shared" si="21"/>
        <v>0</v>
      </c>
      <c r="AK118" s="31">
        <f t="shared" si="22"/>
        <v>1.6263787706957845E-2</v>
      </c>
    </row>
    <row r="119" spans="1:37" s="20" customFormat="1" hidden="1">
      <c r="A119" s="20">
        <v>2016</v>
      </c>
      <c r="B119" s="20" t="s">
        <v>26</v>
      </c>
      <c r="C119" s="20" t="s">
        <v>27</v>
      </c>
      <c r="D119" s="20">
        <v>2270002066</v>
      </c>
      <c r="E119" s="49" t="s">
        <v>55</v>
      </c>
      <c r="F119" s="49" t="s">
        <v>29</v>
      </c>
      <c r="G119" s="49">
        <v>750</v>
      </c>
      <c r="H119" s="29" t="s">
        <v>96</v>
      </c>
      <c r="I119" s="29" t="s">
        <v>104</v>
      </c>
      <c r="J119" s="29" t="s">
        <v>30</v>
      </c>
      <c r="K119" s="29" t="s">
        <v>31</v>
      </c>
      <c r="L119" s="29" t="s">
        <v>36</v>
      </c>
      <c r="M119" s="29" t="s">
        <v>33</v>
      </c>
      <c r="N119" s="29" t="s">
        <v>34</v>
      </c>
      <c r="O119" s="29" t="s">
        <v>35</v>
      </c>
      <c r="P119" s="29" t="s">
        <v>35</v>
      </c>
      <c r="Q119" s="29" t="s">
        <v>35</v>
      </c>
      <c r="R119" s="30">
        <v>148.18879999999999</v>
      </c>
      <c r="S119" s="30">
        <v>390.25220000000002</v>
      </c>
      <c r="T119" s="30">
        <v>9131.6890000000003</v>
      </c>
      <c r="U119" s="30">
        <v>5.8459820000000003E-2</v>
      </c>
      <c r="V119" s="30">
        <v>0.20355300000000001</v>
      </c>
      <c r="W119" s="30">
        <v>0.42757450000000002</v>
      </c>
      <c r="X119" s="30">
        <v>100.8442</v>
      </c>
      <c r="Y119" s="30">
        <v>1.1346710000000001E-3</v>
      </c>
      <c r="Z119" s="30">
        <v>1.4816640000000001E-2</v>
      </c>
      <c r="AA119" s="30">
        <v>0</v>
      </c>
      <c r="AB119" s="30">
        <v>5.274735E-3</v>
      </c>
      <c r="AC119" s="29"/>
      <c r="AD119" s="31">
        <f t="shared" si="23"/>
        <v>0.18119820534515885</v>
      </c>
      <c r="AE119" s="31">
        <f t="shared" si="16"/>
        <v>0.6309194638748995</v>
      </c>
      <c r="AF119" s="31">
        <f t="shared" si="17"/>
        <v>1.3252817413969735</v>
      </c>
      <c r="AG119" s="31">
        <f t="shared" si="18"/>
        <v>312.5700362996032</v>
      </c>
      <c r="AH119" s="31">
        <f t="shared" si="19"/>
        <v>3.5169514524197431E-3</v>
      </c>
      <c r="AI119" s="31">
        <f t="shared" si="20"/>
        <v>4.5924680870472988E-2</v>
      </c>
      <c r="AJ119" s="31">
        <f t="shared" si="21"/>
        <v>0</v>
      </c>
      <c r="AK119" s="31">
        <f t="shared" si="22"/>
        <v>1.6349220980688899E-2</v>
      </c>
    </row>
    <row r="120" spans="1:37" s="20" customFormat="1" hidden="1">
      <c r="A120" s="20">
        <v>2016</v>
      </c>
      <c r="B120" s="20" t="s">
        <v>26</v>
      </c>
      <c r="C120" s="20" t="s">
        <v>27</v>
      </c>
      <c r="D120" s="20">
        <v>2270002069</v>
      </c>
      <c r="E120" s="49" t="s">
        <v>56</v>
      </c>
      <c r="F120" s="49" t="s">
        <v>29</v>
      </c>
      <c r="G120" s="49">
        <v>50</v>
      </c>
      <c r="H120" s="29" t="s">
        <v>103</v>
      </c>
      <c r="I120" s="29" t="s">
        <v>102</v>
      </c>
      <c r="J120" s="29" t="s">
        <v>30</v>
      </c>
      <c r="K120" s="29" t="s">
        <v>31</v>
      </c>
      <c r="L120" s="29" t="s">
        <v>32</v>
      </c>
      <c r="M120" s="29" t="s">
        <v>33</v>
      </c>
      <c r="N120" s="29" t="s">
        <v>34</v>
      </c>
      <c r="O120" s="29" t="s">
        <v>35</v>
      </c>
      <c r="P120" s="29" t="s">
        <v>35</v>
      </c>
      <c r="Q120" s="29" t="s">
        <v>35</v>
      </c>
      <c r="R120" s="30">
        <v>8.4719379999999997E-2</v>
      </c>
      <c r="S120" s="30">
        <v>0.2420368</v>
      </c>
      <c r="T120" s="30">
        <v>0.28039540000000002</v>
      </c>
      <c r="U120" s="30">
        <v>1.152489E-5</v>
      </c>
      <c r="V120" s="30">
        <v>3.6558460000000003E-5</v>
      </c>
      <c r="W120" s="30">
        <v>2.889902E-5</v>
      </c>
      <c r="X120" s="30">
        <v>3.0081869999999998E-3</v>
      </c>
      <c r="Y120" s="30">
        <v>3.888834E-8</v>
      </c>
      <c r="Z120" s="30">
        <v>2.6151390000000002E-6</v>
      </c>
      <c r="AA120" s="30">
        <v>0</v>
      </c>
      <c r="AB120" s="30">
        <v>1.0398730000000001E-6</v>
      </c>
      <c r="AC120" s="29"/>
      <c r="AD120" s="31">
        <f t="shared" si="23"/>
        <v>0.86394963146100101</v>
      </c>
      <c r="AE120" s="31">
        <f t="shared" si="16"/>
        <v>2.7405613453821904</v>
      </c>
      <c r="AF120" s="31">
        <f t="shared" si="17"/>
        <v>2.1663805622946595</v>
      </c>
      <c r="AG120" s="31">
        <f t="shared" si="18"/>
        <v>225.50515015898407</v>
      </c>
      <c r="AH120" s="31">
        <f t="shared" si="19"/>
        <v>2.9152180204002039E-3</v>
      </c>
      <c r="AI120" s="31">
        <f t="shared" si="20"/>
        <v>0.19604077568369768</v>
      </c>
      <c r="AJ120" s="31">
        <f t="shared" si="21"/>
        <v>0</v>
      </c>
      <c r="AK120" s="31">
        <f t="shared" si="22"/>
        <v>7.7952839039352698E-2</v>
      </c>
    </row>
    <row r="121" spans="1:37" s="20" customFormat="1" hidden="1">
      <c r="A121" s="20">
        <v>2016</v>
      </c>
      <c r="B121" s="20" t="s">
        <v>26</v>
      </c>
      <c r="C121" s="20" t="s">
        <v>27</v>
      </c>
      <c r="D121" s="20">
        <v>2270002069</v>
      </c>
      <c r="E121" s="49" t="s">
        <v>56</v>
      </c>
      <c r="F121" s="49" t="s">
        <v>29</v>
      </c>
      <c r="G121" s="49">
        <v>120</v>
      </c>
      <c r="H121" s="29" t="s">
        <v>73</v>
      </c>
      <c r="I121" s="29" t="s">
        <v>101</v>
      </c>
      <c r="J121" s="29" t="s">
        <v>30</v>
      </c>
      <c r="K121" s="29" t="s">
        <v>31</v>
      </c>
      <c r="L121" s="29" t="s">
        <v>32</v>
      </c>
      <c r="M121" s="29" t="s">
        <v>33</v>
      </c>
      <c r="N121" s="29" t="s">
        <v>34</v>
      </c>
      <c r="O121" s="29" t="s">
        <v>35</v>
      </c>
      <c r="P121" s="29" t="s">
        <v>35</v>
      </c>
      <c r="Q121" s="29" t="s">
        <v>35</v>
      </c>
      <c r="R121" s="30">
        <v>48.066139999999997</v>
      </c>
      <c r="S121" s="30">
        <v>137.32130000000001</v>
      </c>
      <c r="T121" s="30">
        <v>413.93110000000001</v>
      </c>
      <c r="U121" s="30">
        <v>7.4319520000000003E-3</v>
      </c>
      <c r="V121" s="30">
        <v>3.254373E-2</v>
      </c>
      <c r="W121" s="30">
        <v>4.3958589999999999E-2</v>
      </c>
      <c r="X121" s="30">
        <v>4.5145390000000001</v>
      </c>
      <c r="Y121" s="30">
        <v>5.2957870000000001E-5</v>
      </c>
      <c r="Z121" s="30">
        <v>3.699496E-3</v>
      </c>
      <c r="AA121" s="30">
        <v>0</v>
      </c>
      <c r="AB121" s="30">
        <v>6.7057300000000005E-4</v>
      </c>
      <c r="AC121" s="29"/>
      <c r="AD121" s="31">
        <f t="shared" si="23"/>
        <v>0.40915398499722921</v>
      </c>
      <c r="AE121" s="31">
        <f t="shared" si="16"/>
        <v>1.7916419288194911</v>
      </c>
      <c r="AF121" s="31">
        <f t="shared" si="17"/>
        <v>2.4200684118195794</v>
      </c>
      <c r="AG121" s="31">
        <f t="shared" si="18"/>
        <v>248.54057484163056</v>
      </c>
      <c r="AH121" s="31">
        <f t="shared" si="19"/>
        <v>2.9155090812568773E-3</v>
      </c>
      <c r="AI121" s="31">
        <f t="shared" si="20"/>
        <v>0.20366971300155184</v>
      </c>
      <c r="AJ121" s="31">
        <f t="shared" si="21"/>
        <v>0</v>
      </c>
      <c r="AK121" s="31">
        <f t="shared" si="22"/>
        <v>3.6917301831543986E-2</v>
      </c>
    </row>
    <row r="122" spans="1:37" s="20" customFormat="1" hidden="1">
      <c r="A122" s="20">
        <v>2016</v>
      </c>
      <c r="B122" s="20" t="s">
        <v>26</v>
      </c>
      <c r="C122" s="20" t="s">
        <v>27</v>
      </c>
      <c r="D122" s="20">
        <v>2270002069</v>
      </c>
      <c r="E122" s="49" t="s">
        <v>56</v>
      </c>
      <c r="F122" s="49" t="s">
        <v>29</v>
      </c>
      <c r="G122" s="49">
        <v>175</v>
      </c>
      <c r="H122" s="29" t="s">
        <v>71</v>
      </c>
      <c r="I122" s="29" t="s">
        <v>100</v>
      </c>
      <c r="J122" s="29" t="s">
        <v>30</v>
      </c>
      <c r="K122" s="29" t="s">
        <v>31</v>
      </c>
      <c r="L122" s="29" t="s">
        <v>32</v>
      </c>
      <c r="M122" s="29" t="s">
        <v>33</v>
      </c>
      <c r="N122" s="29" t="s">
        <v>34</v>
      </c>
      <c r="O122" s="29" t="s">
        <v>35</v>
      </c>
      <c r="P122" s="29" t="s">
        <v>35</v>
      </c>
      <c r="Q122" s="29" t="s">
        <v>35</v>
      </c>
      <c r="R122" s="30">
        <v>16.266120000000001</v>
      </c>
      <c r="S122" s="30">
        <v>46.471049999999998</v>
      </c>
      <c r="T122" s="30">
        <v>257.01280000000003</v>
      </c>
      <c r="U122" s="30">
        <v>3.3408320000000002E-3</v>
      </c>
      <c r="V122" s="30">
        <v>1.7090939999999999E-2</v>
      </c>
      <c r="W122" s="30">
        <v>2.3605149999999998E-2</v>
      </c>
      <c r="X122" s="30">
        <v>2.8133330000000001</v>
      </c>
      <c r="Y122" s="30">
        <v>3.1654840000000003E-5</v>
      </c>
      <c r="Z122" s="30">
        <v>1.330992E-3</v>
      </c>
      <c r="AA122" s="30">
        <v>0</v>
      </c>
      <c r="AB122" s="30">
        <v>3.0143789999999998E-4</v>
      </c>
      <c r="AC122" s="29"/>
      <c r="AD122" s="31">
        <f t="shared" si="23"/>
        <v>0.37268090753275429</v>
      </c>
      <c r="AE122" s="31">
        <f t="shared" si="16"/>
        <v>1.9065511315109085</v>
      </c>
      <c r="AF122" s="31">
        <f t="shared" si="17"/>
        <v>2.6332328966098246</v>
      </c>
      <c r="AG122" s="31">
        <f t="shared" si="18"/>
        <v>313.83664178020513</v>
      </c>
      <c r="AH122" s="31">
        <f t="shared" si="19"/>
        <v>3.5312025564302944E-3</v>
      </c>
      <c r="AI122" s="31">
        <f t="shared" si="20"/>
        <v>0.14847657903146153</v>
      </c>
      <c r="AJ122" s="31">
        <f t="shared" si="21"/>
        <v>0</v>
      </c>
      <c r="AK122" s="31">
        <f t="shared" si="22"/>
        <v>3.3626399093629258E-2</v>
      </c>
    </row>
    <row r="123" spans="1:37" s="20" customFormat="1" hidden="1">
      <c r="A123" s="20">
        <v>2016</v>
      </c>
      <c r="B123" s="20" t="s">
        <v>26</v>
      </c>
      <c r="C123" s="20" t="s">
        <v>27</v>
      </c>
      <c r="D123" s="20">
        <v>2270002069</v>
      </c>
      <c r="E123" s="49" t="s">
        <v>56</v>
      </c>
      <c r="F123" s="49" t="s">
        <v>29</v>
      </c>
      <c r="G123" s="49">
        <v>250</v>
      </c>
      <c r="H123" s="29" t="s">
        <v>87</v>
      </c>
      <c r="I123" s="29" t="s">
        <v>99</v>
      </c>
      <c r="J123" s="29" t="s">
        <v>30</v>
      </c>
      <c r="K123" s="29" t="s">
        <v>31</v>
      </c>
      <c r="L123" s="29" t="s">
        <v>36</v>
      </c>
      <c r="M123" s="29" t="s">
        <v>33</v>
      </c>
      <c r="N123" s="29" t="s">
        <v>34</v>
      </c>
      <c r="O123" s="29" t="s">
        <v>35</v>
      </c>
      <c r="P123" s="29" t="s">
        <v>35</v>
      </c>
      <c r="Q123" s="29" t="s">
        <v>35</v>
      </c>
      <c r="R123" s="30">
        <v>13.9787</v>
      </c>
      <c r="S123" s="30">
        <v>39.936070000000001</v>
      </c>
      <c r="T123" s="30">
        <v>300.82990000000001</v>
      </c>
      <c r="U123" s="30">
        <v>2.9872229999999998E-3</v>
      </c>
      <c r="V123" s="30">
        <v>8.8580489999999998E-3</v>
      </c>
      <c r="W123" s="30">
        <v>2.4975589999999999E-2</v>
      </c>
      <c r="X123" s="30">
        <v>3.314343</v>
      </c>
      <c r="Y123" s="30">
        <v>3.7292029999999997E-5</v>
      </c>
      <c r="Z123" s="30">
        <v>9.3509929999999999E-4</v>
      </c>
      <c r="AA123" s="30">
        <v>0</v>
      </c>
      <c r="AB123" s="30">
        <v>2.6953220000000002E-4</v>
      </c>
      <c r="AC123" s="29"/>
      <c r="AD123" s="31">
        <f t="shared" si="23"/>
        <v>0.27143469105497858</v>
      </c>
      <c r="AE123" s="31">
        <f t="shared" si="16"/>
        <v>0.80488861851454085</v>
      </c>
      <c r="AF123" s="31">
        <f t="shared" si="17"/>
        <v>2.2694126135095414</v>
      </c>
      <c r="AG123" s="31">
        <f t="shared" si="18"/>
        <v>301.15852357029621</v>
      </c>
      <c r="AH123" s="31">
        <f t="shared" si="19"/>
        <v>3.3885487095750779E-3</v>
      </c>
      <c r="AI123" s="31">
        <f t="shared" si="20"/>
        <v>8.4968008615770155E-2</v>
      </c>
      <c r="AJ123" s="31">
        <f t="shared" si="21"/>
        <v>0</v>
      </c>
      <c r="AK123" s="31">
        <f t="shared" si="22"/>
        <v>2.4491104091113627E-2</v>
      </c>
    </row>
    <row r="124" spans="1:37" s="20" customFormat="1">
      <c r="A124" s="20">
        <v>2016</v>
      </c>
      <c r="B124" s="20" t="s">
        <v>26</v>
      </c>
      <c r="C124" s="20" t="s">
        <v>27</v>
      </c>
      <c r="D124" s="20">
        <v>2270002069</v>
      </c>
      <c r="E124" s="49" t="s">
        <v>56</v>
      </c>
      <c r="F124" s="49" t="s">
        <v>29</v>
      </c>
      <c r="G124" s="49">
        <v>500</v>
      </c>
      <c r="H124" s="29" t="s">
        <v>98</v>
      </c>
      <c r="I124" s="29" t="s">
        <v>97</v>
      </c>
      <c r="J124" s="29" t="s">
        <v>30</v>
      </c>
      <c r="K124" s="29" t="s">
        <v>31</v>
      </c>
      <c r="L124" s="29" t="s">
        <v>36</v>
      </c>
      <c r="M124" s="29" t="s">
        <v>33</v>
      </c>
      <c r="N124" s="29" t="s">
        <v>34</v>
      </c>
      <c r="O124" s="29" t="s">
        <v>35</v>
      </c>
      <c r="P124" s="29" t="s">
        <v>35</v>
      </c>
      <c r="Q124" s="29" t="s">
        <v>35</v>
      </c>
      <c r="R124" s="30">
        <v>9.5793409999999994</v>
      </c>
      <c r="S124" s="30">
        <v>27.367450000000002</v>
      </c>
      <c r="T124" s="30">
        <v>321.78129999999999</v>
      </c>
      <c r="U124" s="30">
        <v>2.9839070000000001E-3</v>
      </c>
      <c r="V124" s="30">
        <v>1.075807E-2</v>
      </c>
      <c r="W124" s="30">
        <v>2.3926929999999999E-2</v>
      </c>
      <c r="X124" s="30">
        <v>3.5440390000000002</v>
      </c>
      <c r="Y124" s="30">
        <v>3.4785890000000001E-5</v>
      </c>
      <c r="Z124" s="30">
        <v>9.1407439999999999E-4</v>
      </c>
      <c r="AA124" s="30">
        <v>0</v>
      </c>
      <c r="AB124" s="30">
        <v>2.692331E-4</v>
      </c>
      <c r="AC124" s="29"/>
      <c r="AD124" s="31">
        <f t="shared" si="23"/>
        <v>0.19782628125017129</v>
      </c>
      <c r="AE124" s="31">
        <f t="shared" si="16"/>
        <v>0.71323569452031521</v>
      </c>
      <c r="AF124" s="31">
        <f t="shared" si="17"/>
        <v>1.5863013102061025</v>
      </c>
      <c r="AG124" s="31">
        <f t="shared" si="18"/>
        <v>234.96176522109297</v>
      </c>
      <c r="AH124" s="31">
        <f t="shared" si="19"/>
        <v>2.3062257834032766E-3</v>
      </c>
      <c r="AI124" s="31">
        <f t="shared" si="20"/>
        <v>6.0601064087446942E-2</v>
      </c>
      <c r="AJ124" s="31">
        <f t="shared" si="21"/>
        <v>0</v>
      </c>
      <c r="AK124" s="31">
        <f t="shared" si="22"/>
        <v>1.7849545231287532E-2</v>
      </c>
    </row>
    <row r="125" spans="1:37" s="20" customFormat="1" hidden="1">
      <c r="A125" s="20">
        <v>2016</v>
      </c>
      <c r="B125" s="20" t="s">
        <v>26</v>
      </c>
      <c r="C125" s="20" t="s">
        <v>27</v>
      </c>
      <c r="D125" s="20">
        <v>2270002069</v>
      </c>
      <c r="E125" s="49" t="s">
        <v>56</v>
      </c>
      <c r="F125" s="49" t="s">
        <v>29</v>
      </c>
      <c r="G125" s="49">
        <v>750</v>
      </c>
      <c r="H125" s="29" t="s">
        <v>96</v>
      </c>
      <c r="I125" s="29" t="s">
        <v>95</v>
      </c>
      <c r="J125" s="29" t="s">
        <v>30</v>
      </c>
      <c r="K125" s="29" t="s">
        <v>31</v>
      </c>
      <c r="L125" s="29" t="s">
        <v>36</v>
      </c>
      <c r="M125" s="29" t="s">
        <v>33</v>
      </c>
      <c r="N125" s="29" t="s">
        <v>34</v>
      </c>
      <c r="O125" s="29" t="s">
        <v>35</v>
      </c>
      <c r="P125" s="29" t="s">
        <v>35</v>
      </c>
      <c r="Q125" s="29" t="s">
        <v>35</v>
      </c>
      <c r="R125" s="30">
        <v>19.595210000000002</v>
      </c>
      <c r="S125" s="30">
        <v>55.982010000000002</v>
      </c>
      <c r="T125" s="30">
        <v>1179.9349999999999</v>
      </c>
      <c r="U125" s="30">
        <v>1.099399E-2</v>
      </c>
      <c r="V125" s="30">
        <v>3.9447980000000001E-2</v>
      </c>
      <c r="W125" s="30">
        <v>8.9959239999999996E-2</v>
      </c>
      <c r="X125" s="30">
        <v>12.995380000000001</v>
      </c>
      <c r="Y125" s="30">
        <v>1.3066489999999999E-4</v>
      </c>
      <c r="Z125" s="30">
        <v>3.3971449999999999E-3</v>
      </c>
      <c r="AA125" s="30">
        <v>0</v>
      </c>
      <c r="AB125" s="30">
        <v>9.9197030000000011E-4</v>
      </c>
      <c r="AC125" s="29"/>
      <c r="AD125" s="31">
        <f t="shared" si="23"/>
        <v>0.23754649581177956</v>
      </c>
      <c r="AE125" s="31">
        <f t="shared" si="16"/>
        <v>0.85235018549709096</v>
      </c>
      <c r="AF125" s="31">
        <f t="shared" si="17"/>
        <v>1.9437440117637792</v>
      </c>
      <c r="AG125" s="31">
        <f t="shared" si="18"/>
        <v>280.7904119198293</v>
      </c>
      <c r="AH125" s="31">
        <f t="shared" si="19"/>
        <v>2.823268815106853E-3</v>
      </c>
      <c r="AI125" s="31">
        <f t="shared" si="20"/>
        <v>7.3401912364347052E-2</v>
      </c>
      <c r="AJ125" s="31">
        <f t="shared" si="21"/>
        <v>0</v>
      </c>
      <c r="AK125" s="31">
        <f t="shared" si="22"/>
        <v>2.1433443973876611E-2</v>
      </c>
    </row>
    <row r="126" spans="1:37" s="20" customFormat="1" hidden="1">
      <c r="A126" s="20">
        <v>2016</v>
      </c>
      <c r="B126" s="20" t="s">
        <v>26</v>
      </c>
      <c r="C126" s="20" t="s">
        <v>27</v>
      </c>
      <c r="D126" s="20">
        <v>2270002069</v>
      </c>
      <c r="E126" s="49" t="s">
        <v>56</v>
      </c>
      <c r="F126" s="49" t="s">
        <v>29</v>
      </c>
      <c r="G126" s="49">
        <v>1000</v>
      </c>
      <c r="H126" s="29" t="s">
        <v>83</v>
      </c>
      <c r="I126" s="29" t="s">
        <v>94</v>
      </c>
      <c r="J126" s="29" t="s">
        <v>30</v>
      </c>
      <c r="K126" s="29" t="s">
        <v>31</v>
      </c>
      <c r="L126" s="29" t="s">
        <v>36</v>
      </c>
      <c r="M126" s="29" t="s">
        <v>33</v>
      </c>
      <c r="N126" s="29" t="s">
        <v>34</v>
      </c>
      <c r="O126" s="29" t="s">
        <v>35</v>
      </c>
      <c r="P126" s="29" t="s">
        <v>35</v>
      </c>
      <c r="Q126" s="29" t="s">
        <v>35</v>
      </c>
      <c r="R126" s="30">
        <v>19.595210000000002</v>
      </c>
      <c r="S126" s="30">
        <v>55.926029999999997</v>
      </c>
      <c r="T126" s="30">
        <v>1670.7190000000001</v>
      </c>
      <c r="U126" s="30">
        <v>1.6679119999999999E-2</v>
      </c>
      <c r="V126" s="30">
        <v>6.2175019999999998E-2</v>
      </c>
      <c r="W126" s="30">
        <v>0.177097</v>
      </c>
      <c r="X126" s="30">
        <v>18.386099999999999</v>
      </c>
      <c r="Y126" s="30">
        <v>1.848672E-4</v>
      </c>
      <c r="Z126" s="30">
        <v>5.3946660000000002E-3</v>
      </c>
      <c r="AA126" s="30">
        <v>0</v>
      </c>
      <c r="AB126" s="30">
        <v>1.50493E-3</v>
      </c>
      <c r="AC126" s="29"/>
      <c r="AD126" s="31">
        <f t="shared" si="23"/>
        <v>0.27055912361381629</v>
      </c>
      <c r="AE126" s="31">
        <f t="shared" si="16"/>
        <v>1.0085675336511459</v>
      </c>
      <c r="AF126" s="31">
        <f t="shared" si="17"/>
        <v>2.8727660161109236</v>
      </c>
      <c r="AG126" s="31">
        <f t="shared" si="18"/>
        <v>298.24877467612129</v>
      </c>
      <c r="AH126" s="31">
        <f t="shared" si="19"/>
        <v>2.9988097463739161E-3</v>
      </c>
      <c r="AI126" s="31">
        <f t="shared" si="20"/>
        <v>8.7509179450070029E-2</v>
      </c>
      <c r="AJ126" s="31">
        <f t="shared" si="21"/>
        <v>0</v>
      </c>
      <c r="AK126" s="31">
        <f t="shared" si="22"/>
        <v>2.4412111784083371E-2</v>
      </c>
    </row>
    <row r="127" spans="1:37" s="20" customFormat="1">
      <c r="A127" s="20">
        <v>2016</v>
      </c>
      <c r="B127" s="20" t="s">
        <v>26</v>
      </c>
      <c r="C127" s="20" t="s">
        <v>27</v>
      </c>
      <c r="D127" s="20">
        <v>2270002072</v>
      </c>
      <c r="E127" s="49" t="s">
        <v>57</v>
      </c>
      <c r="F127" s="49" t="s">
        <v>29</v>
      </c>
      <c r="G127" s="49">
        <v>25</v>
      </c>
      <c r="H127" s="29" t="s">
        <v>81</v>
      </c>
      <c r="I127" s="29" t="s">
        <v>93</v>
      </c>
      <c r="J127" s="29" t="s">
        <v>30</v>
      </c>
      <c r="K127" s="29" t="s">
        <v>31</v>
      </c>
      <c r="L127" s="29" t="s">
        <v>32</v>
      </c>
      <c r="M127" s="29" t="s">
        <v>33</v>
      </c>
      <c r="N127" s="29" t="s">
        <v>34</v>
      </c>
      <c r="O127" s="29" t="s">
        <v>35</v>
      </c>
      <c r="P127" s="29" t="s">
        <v>35</v>
      </c>
      <c r="Q127" s="29" t="s">
        <v>35</v>
      </c>
      <c r="R127" s="30">
        <v>11.61866</v>
      </c>
      <c r="S127" s="30">
        <v>26.57084</v>
      </c>
      <c r="T127" s="30">
        <v>16.690719999999999</v>
      </c>
      <c r="U127" s="30">
        <v>2.4355660000000001E-4</v>
      </c>
      <c r="V127" s="30">
        <v>7.8765590000000004E-4</v>
      </c>
      <c r="W127" s="30">
        <v>1.469052E-3</v>
      </c>
      <c r="X127" s="30">
        <v>0.18309639999999999</v>
      </c>
      <c r="Y127" s="30">
        <v>2.3231459999999998E-6</v>
      </c>
      <c r="Z127" s="30">
        <v>7.0492089999999995E-5</v>
      </c>
      <c r="AA127" s="30">
        <v>0</v>
      </c>
      <c r="AB127" s="30">
        <v>2.1975729999999999E-5</v>
      </c>
      <c r="AC127" s="29"/>
      <c r="AD127" s="31">
        <f t="shared" si="23"/>
        <v>0.33262711682430818</v>
      </c>
      <c r="AE127" s="31">
        <f t="shared" si="16"/>
        <v>1.0757077043556018</v>
      </c>
      <c r="AF127" s="31">
        <f t="shared" si="17"/>
        <v>2.006295584783921</v>
      </c>
      <c r="AG127" s="31">
        <f t="shared" si="18"/>
        <v>250.05615792349809</v>
      </c>
      <c r="AH127" s="31">
        <f t="shared" si="19"/>
        <v>3.1727383119238982E-3</v>
      </c>
      <c r="AI127" s="31">
        <f t="shared" si="20"/>
        <v>9.6271588023562685E-2</v>
      </c>
      <c r="AJ127" s="31">
        <f t="shared" si="21"/>
        <v>0</v>
      </c>
      <c r="AK127" s="31">
        <f t="shared" si="22"/>
        <v>3.0012423026144444E-2</v>
      </c>
    </row>
    <row r="128" spans="1:37" s="20" customFormat="1" hidden="1">
      <c r="A128" s="20">
        <v>2016</v>
      </c>
      <c r="B128" s="20" t="s">
        <v>26</v>
      </c>
      <c r="C128" s="20" t="s">
        <v>27</v>
      </c>
      <c r="D128" s="20">
        <v>2270002072</v>
      </c>
      <c r="E128" s="49" t="s">
        <v>57</v>
      </c>
      <c r="F128" s="49" t="s">
        <v>29</v>
      </c>
      <c r="G128" s="49">
        <v>50</v>
      </c>
      <c r="H128" s="29" t="s">
        <v>75</v>
      </c>
      <c r="I128" s="29" t="s">
        <v>92</v>
      </c>
      <c r="J128" s="29" t="s">
        <v>30</v>
      </c>
      <c r="K128" s="29" t="s">
        <v>31</v>
      </c>
      <c r="L128" s="29" t="s">
        <v>32</v>
      </c>
      <c r="M128" s="29" t="s">
        <v>33</v>
      </c>
      <c r="N128" s="29" t="s">
        <v>34</v>
      </c>
      <c r="O128" s="29" t="s">
        <v>35</v>
      </c>
      <c r="P128" s="29" t="s">
        <v>35</v>
      </c>
      <c r="Q128" s="29" t="s">
        <v>35</v>
      </c>
      <c r="R128" s="30">
        <v>105.3849</v>
      </c>
      <c r="S128" s="30">
        <v>245.72749999999999</v>
      </c>
      <c r="T128" s="30">
        <v>287.20350000000002</v>
      </c>
      <c r="U128" s="30">
        <v>3.9696319999999998E-3</v>
      </c>
      <c r="V128" s="30">
        <v>2.5624419999999998E-2</v>
      </c>
      <c r="W128" s="30">
        <v>2.3925640000000001E-2</v>
      </c>
      <c r="X128" s="30">
        <v>3.132565</v>
      </c>
      <c r="Y128" s="30">
        <v>4.0496240000000003E-5</v>
      </c>
      <c r="Z128" s="30">
        <v>1.1541360000000001E-3</v>
      </c>
      <c r="AA128" s="30">
        <v>0</v>
      </c>
      <c r="AB128" s="30">
        <v>3.5817359999999998E-4</v>
      </c>
      <c r="AC128" s="29"/>
      <c r="AD128" s="31">
        <f t="shared" si="23"/>
        <v>0.29310924909910363</v>
      </c>
      <c r="AE128" s="31">
        <f t="shared" si="16"/>
        <v>1.8920530932842277</v>
      </c>
      <c r="AF128" s="31">
        <f t="shared" si="17"/>
        <v>1.7666187633048807</v>
      </c>
      <c r="AG128" s="31">
        <f t="shared" si="18"/>
        <v>231.30198842213431</v>
      </c>
      <c r="AH128" s="31">
        <f t="shared" si="19"/>
        <v>2.9901568955855574E-3</v>
      </c>
      <c r="AI128" s="31">
        <f t="shared" si="20"/>
        <v>8.5218966473024002E-2</v>
      </c>
      <c r="AJ128" s="31">
        <f t="shared" si="21"/>
        <v>0</v>
      </c>
      <c r="AK128" s="31">
        <f t="shared" si="22"/>
        <v>2.6446782710115881E-2</v>
      </c>
    </row>
    <row r="129" spans="1:37" s="20" customFormat="1" hidden="1">
      <c r="A129" s="20">
        <v>2016</v>
      </c>
      <c r="B129" s="20" t="s">
        <v>26</v>
      </c>
      <c r="C129" s="20" t="s">
        <v>27</v>
      </c>
      <c r="D129" s="20">
        <v>2270002072</v>
      </c>
      <c r="E129" s="49" t="s">
        <v>57</v>
      </c>
      <c r="F129" s="49" t="s">
        <v>29</v>
      </c>
      <c r="G129" s="49">
        <v>120</v>
      </c>
      <c r="H129" s="29" t="s">
        <v>73</v>
      </c>
      <c r="I129" s="29" t="s">
        <v>91</v>
      </c>
      <c r="J129" s="29" t="s">
        <v>30</v>
      </c>
      <c r="K129" s="29" t="s">
        <v>31</v>
      </c>
      <c r="L129" s="29" t="s">
        <v>32</v>
      </c>
      <c r="M129" s="29" t="s">
        <v>33</v>
      </c>
      <c r="N129" s="29" t="s">
        <v>34</v>
      </c>
      <c r="O129" s="29" t="s">
        <v>35</v>
      </c>
      <c r="P129" s="29" t="s">
        <v>35</v>
      </c>
      <c r="Q129" s="29" t="s">
        <v>35</v>
      </c>
      <c r="R129" s="30">
        <v>55.218879999999999</v>
      </c>
      <c r="S129" s="30">
        <v>128.75470000000001</v>
      </c>
      <c r="T129" s="30">
        <v>250.8381</v>
      </c>
      <c r="U129" s="30">
        <v>1.8971940000000001E-3</v>
      </c>
      <c r="V129" s="30">
        <v>1.7330749999999999E-2</v>
      </c>
      <c r="W129" s="30">
        <v>1.5494239999999999E-2</v>
      </c>
      <c r="X129" s="30">
        <v>2.7504230000000001</v>
      </c>
      <c r="Y129" s="30">
        <v>3.2263869999999999E-5</v>
      </c>
      <c r="Z129" s="30">
        <v>8.8823449999999996E-4</v>
      </c>
      <c r="AA129" s="30">
        <v>0</v>
      </c>
      <c r="AB129" s="30">
        <v>1.7118069999999999E-4</v>
      </c>
      <c r="AC129" s="29"/>
      <c r="AD129" s="31">
        <f t="shared" si="23"/>
        <v>0.11139621807980603</v>
      </c>
      <c r="AE129" s="31">
        <f t="shared" si="16"/>
        <v>1.017597571195459</v>
      </c>
      <c r="AF129" s="31">
        <f t="shared" si="17"/>
        <v>0.90976449325733344</v>
      </c>
      <c r="AG129" s="31">
        <f t="shared" si="18"/>
        <v>161.49467071881645</v>
      </c>
      <c r="AH129" s="31">
        <f t="shared" si="19"/>
        <v>1.8944151724170067E-3</v>
      </c>
      <c r="AI129" s="31">
        <f t="shared" si="20"/>
        <v>5.2153846189692495E-2</v>
      </c>
      <c r="AJ129" s="31">
        <f t="shared" si="21"/>
        <v>0</v>
      </c>
      <c r="AK129" s="31">
        <f t="shared" si="22"/>
        <v>1.0051097878368711E-2</v>
      </c>
    </row>
    <row r="130" spans="1:37" s="20" customFormat="1" hidden="1">
      <c r="A130" s="20">
        <v>2016</v>
      </c>
      <c r="B130" s="20" t="s">
        <v>26</v>
      </c>
      <c r="C130" s="20" t="s">
        <v>27</v>
      </c>
      <c r="D130" s="20">
        <v>2270002075</v>
      </c>
      <c r="E130" s="49" t="s">
        <v>58</v>
      </c>
      <c r="F130" s="49" t="s">
        <v>29</v>
      </c>
      <c r="G130" s="49">
        <v>120</v>
      </c>
      <c r="H130" s="29" t="s">
        <v>90</v>
      </c>
      <c r="I130" s="29" t="s">
        <v>89</v>
      </c>
      <c r="J130" s="29" t="s">
        <v>30</v>
      </c>
      <c r="K130" s="29" t="s">
        <v>31</v>
      </c>
      <c r="L130" s="29" t="s">
        <v>32</v>
      </c>
      <c r="M130" s="29" t="s">
        <v>33</v>
      </c>
      <c r="N130" s="29" t="s">
        <v>34</v>
      </c>
      <c r="O130" s="29" t="s">
        <v>35</v>
      </c>
      <c r="P130" s="29" t="s">
        <v>35</v>
      </c>
      <c r="Q130" s="29" t="s">
        <v>35</v>
      </c>
      <c r="R130" s="30">
        <v>6.0513829999999996E-3</v>
      </c>
      <c r="S130" s="30">
        <v>1.847273E-2</v>
      </c>
      <c r="T130" s="30">
        <v>7.9438309999999998E-2</v>
      </c>
      <c r="U130" s="30">
        <v>1.677769E-6</v>
      </c>
      <c r="V130" s="30">
        <v>6.4536959999999996E-6</v>
      </c>
      <c r="W130" s="30">
        <v>9.7615109999999997E-6</v>
      </c>
      <c r="X130" s="30">
        <v>8.6501570000000003E-4</v>
      </c>
      <c r="Y130" s="30">
        <v>1.014708E-8</v>
      </c>
      <c r="Z130" s="30">
        <v>8.3077510000000004E-7</v>
      </c>
      <c r="AA130" s="30">
        <v>0</v>
      </c>
      <c r="AB130" s="30">
        <v>1.5138239999999999E-7</v>
      </c>
      <c r="AC130" s="29"/>
      <c r="AD130" s="31">
        <f t="shared" si="23"/>
        <v>0.68663016457231818</v>
      </c>
      <c r="AE130" s="31">
        <f t="shared" si="16"/>
        <v>2.6411874021868993</v>
      </c>
      <c r="AF130" s="31">
        <f t="shared" si="17"/>
        <v>3.9949170025220959</v>
      </c>
      <c r="AG130" s="31">
        <f t="shared" si="18"/>
        <v>354.00932574665472</v>
      </c>
      <c r="AH130" s="31">
        <f t="shared" si="19"/>
        <v>4.1527118514697071E-3</v>
      </c>
      <c r="AI130" s="31">
        <f t="shared" si="20"/>
        <v>0.33999629486275185</v>
      </c>
      <c r="AJ130" s="31">
        <f t="shared" si="21"/>
        <v>0</v>
      </c>
      <c r="AK130" s="31">
        <f t="shared" si="22"/>
        <v>6.1953536050166937E-2</v>
      </c>
    </row>
    <row r="131" spans="1:37" s="20" customFormat="1" hidden="1">
      <c r="A131" s="20">
        <v>2016</v>
      </c>
      <c r="B131" s="20" t="s">
        <v>26</v>
      </c>
      <c r="C131" s="20" t="s">
        <v>27</v>
      </c>
      <c r="D131" s="20">
        <v>2270002075</v>
      </c>
      <c r="E131" s="49" t="s">
        <v>58</v>
      </c>
      <c r="F131" s="49" t="s">
        <v>29</v>
      </c>
      <c r="G131" s="49">
        <v>175</v>
      </c>
      <c r="H131" s="29" t="s">
        <v>71</v>
      </c>
      <c r="I131" s="29" t="s">
        <v>88</v>
      </c>
      <c r="J131" s="29" t="s">
        <v>30</v>
      </c>
      <c r="K131" s="29" t="s">
        <v>31</v>
      </c>
      <c r="L131" s="29" t="s">
        <v>32</v>
      </c>
      <c r="M131" s="29" t="s">
        <v>33</v>
      </c>
      <c r="N131" s="29" t="s">
        <v>34</v>
      </c>
      <c r="O131" s="29" t="s">
        <v>35</v>
      </c>
      <c r="P131" s="29" t="s">
        <v>35</v>
      </c>
      <c r="Q131" s="29" t="s">
        <v>35</v>
      </c>
      <c r="R131" s="30">
        <v>7.4008409999999998</v>
      </c>
      <c r="S131" s="30">
        <v>22.59215</v>
      </c>
      <c r="T131" s="30">
        <v>134.60650000000001</v>
      </c>
      <c r="U131" s="30">
        <v>2.0237390000000001E-3</v>
      </c>
      <c r="V131" s="30">
        <v>9.2147219999999998E-3</v>
      </c>
      <c r="W131" s="30">
        <v>1.454013E-2</v>
      </c>
      <c r="X131" s="30">
        <v>1.471881</v>
      </c>
      <c r="Y131" s="30">
        <v>1.6561179999999999E-5</v>
      </c>
      <c r="Z131" s="30">
        <v>8.2270040000000002E-4</v>
      </c>
      <c r="AA131" s="30">
        <v>0</v>
      </c>
      <c r="AB131" s="30">
        <v>1.8259879999999999E-4</v>
      </c>
      <c r="AC131" s="29"/>
      <c r="AD131" s="31">
        <f t="shared" si="23"/>
        <v>0.46436762220505801</v>
      </c>
      <c r="AE131" s="31">
        <f t="shared" si="16"/>
        <v>2.1144122559384568</v>
      </c>
      <c r="AF131" s="31">
        <f t="shared" si="17"/>
        <v>3.3363816157382105</v>
      </c>
      <c r="AG131" s="31">
        <f t="shared" si="18"/>
        <v>337.73815701471528</v>
      </c>
      <c r="AH131" s="31">
        <f t="shared" si="19"/>
        <v>3.8001322193770841E-3</v>
      </c>
      <c r="AI131" s="31">
        <f t="shared" si="20"/>
        <v>0.18877702536500512</v>
      </c>
      <c r="AJ131" s="31">
        <f t="shared" si="21"/>
        <v>0</v>
      </c>
      <c r="AK131" s="31">
        <f t="shared" si="22"/>
        <v>4.1899163169507987E-2</v>
      </c>
    </row>
    <row r="132" spans="1:37" s="20" customFormat="1" hidden="1">
      <c r="A132" s="20">
        <v>2016</v>
      </c>
      <c r="B132" s="20" t="s">
        <v>26</v>
      </c>
      <c r="C132" s="20" t="s">
        <v>27</v>
      </c>
      <c r="D132" s="20">
        <v>2270002075</v>
      </c>
      <c r="E132" s="49" t="s">
        <v>58</v>
      </c>
      <c r="F132" s="49" t="s">
        <v>29</v>
      </c>
      <c r="G132" s="49">
        <v>250</v>
      </c>
      <c r="H132" s="29" t="s">
        <v>87</v>
      </c>
      <c r="I132" s="29" t="s">
        <v>86</v>
      </c>
      <c r="J132" s="29" t="s">
        <v>30</v>
      </c>
      <c r="K132" s="29" t="s">
        <v>31</v>
      </c>
      <c r="L132" s="29" t="s">
        <v>36</v>
      </c>
      <c r="M132" s="29" t="s">
        <v>33</v>
      </c>
      <c r="N132" s="29" t="s">
        <v>34</v>
      </c>
      <c r="O132" s="29" t="s">
        <v>35</v>
      </c>
      <c r="P132" s="29" t="s">
        <v>35</v>
      </c>
      <c r="Q132" s="29" t="s">
        <v>35</v>
      </c>
      <c r="R132" s="30">
        <v>6.9954000000000001</v>
      </c>
      <c r="S132" s="30">
        <v>21.354469999999999</v>
      </c>
      <c r="T132" s="30">
        <v>126.47199999999999</v>
      </c>
      <c r="U132" s="30">
        <v>1.508204E-3</v>
      </c>
      <c r="V132" s="30">
        <v>4.4131489999999999E-3</v>
      </c>
      <c r="W132" s="30">
        <v>1.2644600000000001E-2</v>
      </c>
      <c r="X132" s="30">
        <v>1.391246</v>
      </c>
      <c r="Y132" s="30">
        <v>1.5653899999999999E-5</v>
      </c>
      <c r="Z132" s="30">
        <v>5.1332159999999995E-4</v>
      </c>
      <c r="AA132" s="30">
        <v>0</v>
      </c>
      <c r="AB132" s="30">
        <v>1.3608279999999999E-4</v>
      </c>
      <c r="AC132" s="29"/>
      <c r="AD132" s="31">
        <f t="shared" si="23"/>
        <v>0.25629157151640852</v>
      </c>
      <c r="AE132" s="31">
        <f t="shared" si="16"/>
        <v>0.7499336247258771</v>
      </c>
      <c r="AF132" s="31">
        <f t="shared" si="17"/>
        <v>2.1487175509389842</v>
      </c>
      <c r="AG132" s="31">
        <f t="shared" si="18"/>
        <v>236.41670735916185</v>
      </c>
      <c r="AH132" s="31">
        <f t="shared" si="19"/>
        <v>2.6600928199107727E-3</v>
      </c>
      <c r="AI132" s="31">
        <f t="shared" si="20"/>
        <v>8.7229578728949958E-2</v>
      </c>
      <c r="AJ132" s="31">
        <f t="shared" si="21"/>
        <v>0</v>
      </c>
      <c r="AK132" s="31">
        <f t="shared" si="22"/>
        <v>2.3124772688809418E-2</v>
      </c>
    </row>
    <row r="133" spans="1:37" s="20" customFormat="1">
      <c r="A133" s="20">
        <v>2016</v>
      </c>
      <c r="B133" s="20" t="s">
        <v>26</v>
      </c>
      <c r="C133" s="20" t="s">
        <v>27</v>
      </c>
      <c r="D133" s="20">
        <v>2270002075</v>
      </c>
      <c r="E133" s="49" t="s">
        <v>58</v>
      </c>
      <c r="F133" s="49" t="s">
        <v>29</v>
      </c>
      <c r="G133" s="49">
        <v>750</v>
      </c>
      <c r="H133" s="29" t="s">
        <v>85</v>
      </c>
      <c r="I133" s="29" t="s">
        <v>84</v>
      </c>
      <c r="J133" s="29" t="s">
        <v>30</v>
      </c>
      <c r="K133" s="29" t="s">
        <v>31</v>
      </c>
      <c r="L133" s="29" t="s">
        <v>36</v>
      </c>
      <c r="M133" s="29" t="s">
        <v>33</v>
      </c>
      <c r="N133" s="29" t="s">
        <v>34</v>
      </c>
      <c r="O133" s="29" t="s">
        <v>35</v>
      </c>
      <c r="P133" s="29" t="s">
        <v>35</v>
      </c>
      <c r="Q133" s="29" t="s">
        <v>35</v>
      </c>
      <c r="R133" s="30">
        <v>122.9599</v>
      </c>
      <c r="S133" s="30">
        <v>375.35309999999998</v>
      </c>
      <c r="T133" s="30">
        <v>9695.3739999999998</v>
      </c>
      <c r="U133" s="30">
        <v>0.1068374</v>
      </c>
      <c r="V133" s="30">
        <v>0.44077709999999998</v>
      </c>
      <c r="W133" s="30">
        <v>0.89300440000000003</v>
      </c>
      <c r="X133" s="30">
        <v>106.529</v>
      </c>
      <c r="Y133" s="30">
        <v>1.0711189999999999E-3</v>
      </c>
      <c r="Z133" s="30">
        <v>3.5674640000000001E-2</v>
      </c>
      <c r="AA133" s="30">
        <v>0</v>
      </c>
      <c r="AB133" s="30">
        <v>9.6397610000000002E-3</v>
      </c>
      <c r="AC133" s="29"/>
      <c r="AD133" s="31">
        <f t="shared" si="23"/>
        <v>0.34429053347368116</v>
      </c>
      <c r="AE133" s="31">
        <f t="shared" si="16"/>
        <v>1.4204331339211</v>
      </c>
      <c r="AF133" s="31">
        <f t="shared" si="17"/>
        <v>2.8777652888440248</v>
      </c>
      <c r="AG133" s="31">
        <f t="shared" si="18"/>
        <v>343.29669423271054</v>
      </c>
      <c r="AH133" s="31">
        <f t="shared" si="19"/>
        <v>3.4517512773972032E-3</v>
      </c>
      <c r="AI133" s="31">
        <f t="shared" si="20"/>
        <v>0.1149638688051331</v>
      </c>
      <c r="AJ133" s="31">
        <f t="shared" si="21"/>
        <v>0</v>
      </c>
      <c r="AK133" s="31">
        <f t="shared" si="22"/>
        <v>3.1064762501228846E-2</v>
      </c>
    </row>
    <row r="134" spans="1:37" s="20" customFormat="1" hidden="1">
      <c r="A134" s="20">
        <v>2016</v>
      </c>
      <c r="B134" s="20" t="s">
        <v>26</v>
      </c>
      <c r="C134" s="20" t="s">
        <v>27</v>
      </c>
      <c r="D134" s="20">
        <v>2270002075</v>
      </c>
      <c r="E134" s="49" t="s">
        <v>58</v>
      </c>
      <c r="F134" s="49" t="s">
        <v>29</v>
      </c>
      <c r="G134" s="49">
        <v>1000</v>
      </c>
      <c r="H134" s="29" t="s">
        <v>83</v>
      </c>
      <c r="I134" s="29" t="s">
        <v>82</v>
      </c>
      <c r="J134" s="29" t="s">
        <v>30</v>
      </c>
      <c r="K134" s="29" t="s">
        <v>31</v>
      </c>
      <c r="L134" s="29" t="s">
        <v>36</v>
      </c>
      <c r="M134" s="29" t="s">
        <v>33</v>
      </c>
      <c r="N134" s="29" t="s">
        <v>34</v>
      </c>
      <c r="O134" s="29" t="s">
        <v>35</v>
      </c>
      <c r="P134" s="29" t="s">
        <v>35</v>
      </c>
      <c r="Q134" s="29" t="s">
        <v>35</v>
      </c>
      <c r="R134" s="30">
        <v>12.98183</v>
      </c>
      <c r="S134" s="30">
        <v>39.589280000000002</v>
      </c>
      <c r="T134" s="30">
        <v>1466.86</v>
      </c>
      <c r="U134" s="30">
        <v>1.7008180000000001E-2</v>
      </c>
      <c r="V134" s="30">
        <v>7.2789690000000004E-2</v>
      </c>
      <c r="W134" s="30">
        <v>0.1743883</v>
      </c>
      <c r="X134" s="30">
        <v>16.10416</v>
      </c>
      <c r="Y134" s="30">
        <v>1.6192290000000001E-4</v>
      </c>
      <c r="Z134" s="30">
        <v>5.6830190000000001E-3</v>
      </c>
      <c r="AA134" s="30">
        <v>0</v>
      </c>
      <c r="AB134" s="30">
        <v>1.5346209999999999E-3</v>
      </c>
      <c r="AC134" s="29"/>
      <c r="AD134" s="31">
        <f t="shared" si="23"/>
        <v>0.38974744920847265</v>
      </c>
      <c r="AE134" s="31">
        <f t="shared" si="16"/>
        <v>1.6679971640807816</v>
      </c>
      <c r="AF134" s="31">
        <f t="shared" si="17"/>
        <v>3.996159206734752</v>
      </c>
      <c r="AG134" s="31">
        <f t="shared" si="18"/>
        <v>369.03156490848028</v>
      </c>
      <c r="AH134" s="31">
        <f t="shared" si="19"/>
        <v>3.7105108978996333E-3</v>
      </c>
      <c r="AI134" s="31">
        <f t="shared" si="20"/>
        <v>0.13022805256372433</v>
      </c>
      <c r="AJ134" s="31">
        <f t="shared" si="21"/>
        <v>0</v>
      </c>
      <c r="AK134" s="31">
        <f t="shared" si="22"/>
        <v>3.5166291763831022E-2</v>
      </c>
    </row>
    <row r="135" spans="1:37" s="20" customFormat="1">
      <c r="A135" s="20">
        <v>2016</v>
      </c>
      <c r="B135" s="20" t="s">
        <v>26</v>
      </c>
      <c r="C135" s="20" t="s">
        <v>27</v>
      </c>
      <c r="D135" s="20">
        <v>2270002078</v>
      </c>
      <c r="E135" s="49" t="s">
        <v>59</v>
      </c>
      <c r="F135" s="49" t="s">
        <v>29</v>
      </c>
      <c r="G135" s="49">
        <v>25</v>
      </c>
      <c r="H135" s="29" t="s">
        <v>81</v>
      </c>
      <c r="I135" s="29" t="s">
        <v>80</v>
      </c>
      <c r="J135" s="29" t="s">
        <v>30</v>
      </c>
      <c r="K135" s="29" t="s">
        <v>31</v>
      </c>
      <c r="L135" s="29" t="s">
        <v>32</v>
      </c>
      <c r="M135" s="29" t="s">
        <v>33</v>
      </c>
      <c r="N135" s="29" t="s">
        <v>34</v>
      </c>
      <c r="O135" s="29" t="s">
        <v>35</v>
      </c>
      <c r="P135" s="29" t="s">
        <v>35</v>
      </c>
      <c r="Q135" s="29" t="s">
        <v>35</v>
      </c>
      <c r="R135" s="30">
        <v>0.14523320000000001</v>
      </c>
      <c r="S135" s="30">
        <v>0.26363750000000002</v>
      </c>
      <c r="T135" s="30">
        <v>9.1465900000000003E-2</v>
      </c>
      <c r="U135" s="30">
        <v>1.219695E-6</v>
      </c>
      <c r="V135" s="30">
        <v>4.1390849999999997E-6</v>
      </c>
      <c r="W135" s="30">
        <v>7.737422E-6</v>
      </c>
      <c r="X135" s="30">
        <v>1.0041360000000001E-3</v>
      </c>
      <c r="Y135" s="30">
        <v>1.274058E-8</v>
      </c>
      <c r="Z135" s="30">
        <v>3.107737E-7</v>
      </c>
      <c r="AA135" s="30">
        <v>0</v>
      </c>
      <c r="AB135" s="30">
        <v>1.100511E-7</v>
      </c>
      <c r="AC135" s="29"/>
      <c r="AD135" s="31">
        <f t="shared" si="23"/>
        <v>0.16788314317955524</v>
      </c>
      <c r="AE135" s="31">
        <f t="shared" ref="AE135:AE141" si="24">V135/$S135*2000*453.6/$G135</f>
        <v>0.56971833096581481</v>
      </c>
      <c r="AF135" s="31">
        <f t="shared" ref="AF135:AF141" si="25">W135/$S135*2000*453.6/$G135</f>
        <v>1.0650061904546961</v>
      </c>
      <c r="AG135" s="31">
        <f t="shared" ref="AG135:AG141" si="26">X135/$S135*2000*453.6/$G135</f>
        <v>138.2128383405244</v>
      </c>
      <c r="AH135" s="31">
        <f t="shared" ref="AH135:AH141" si="27">Y135/$S135*2000*453.6/$G135</f>
        <v>1.7536585919681377E-3</v>
      </c>
      <c r="AI135" s="31">
        <f t="shared" ref="AI135:AI141" si="28">Z135/$S135*2000*453.6/$G135</f>
        <v>4.2775993648854954E-2</v>
      </c>
      <c r="AJ135" s="31">
        <f t="shared" ref="AJ135:AJ141" si="29">AA135/$S135*2000*453.6/$G135</f>
        <v>0</v>
      </c>
      <c r="AK135" s="31">
        <f t="shared" ref="AK135:AK141" si="30">AB135/$S135*2000*453.6/$G135</f>
        <v>1.5147823495519415E-2</v>
      </c>
    </row>
    <row r="136" spans="1:37" s="20" customFormat="1" hidden="1">
      <c r="A136" s="20">
        <v>2016</v>
      </c>
      <c r="B136" s="20" t="s">
        <v>26</v>
      </c>
      <c r="C136" s="20" t="s">
        <v>27</v>
      </c>
      <c r="D136" s="20">
        <v>2270002081</v>
      </c>
      <c r="E136" s="49" t="s">
        <v>60</v>
      </c>
      <c r="F136" s="49" t="s">
        <v>29</v>
      </c>
      <c r="G136" s="49">
        <v>15</v>
      </c>
      <c r="H136" s="29" t="s">
        <v>79</v>
      </c>
      <c r="I136" s="29" t="s">
        <v>78</v>
      </c>
      <c r="J136" s="29" t="s">
        <v>30</v>
      </c>
      <c r="K136" s="29" t="s">
        <v>31</v>
      </c>
      <c r="L136" s="29" t="s">
        <v>32</v>
      </c>
      <c r="M136" s="29" t="s">
        <v>33</v>
      </c>
      <c r="N136" s="29" t="s">
        <v>34</v>
      </c>
      <c r="O136" s="29" t="s">
        <v>35</v>
      </c>
      <c r="P136" s="29" t="s">
        <v>35</v>
      </c>
      <c r="Q136" s="29" t="s">
        <v>35</v>
      </c>
      <c r="R136" s="30">
        <v>2.0030079999999999</v>
      </c>
      <c r="S136" s="30">
        <v>3.7897889999999999</v>
      </c>
      <c r="T136" s="30">
        <v>1.7480119999999999</v>
      </c>
      <c r="U136" s="30">
        <v>2.227433E-5</v>
      </c>
      <c r="V136" s="30">
        <v>1.168379E-4</v>
      </c>
      <c r="W136" s="30">
        <v>1.394903E-4</v>
      </c>
      <c r="X136" s="30">
        <v>1.913515E-2</v>
      </c>
      <c r="Y136" s="30">
        <v>2.977598E-7</v>
      </c>
      <c r="Z136" s="30">
        <v>5.450639E-6</v>
      </c>
      <c r="AA136" s="30">
        <v>0</v>
      </c>
      <c r="AB136" s="30">
        <v>2.009776E-6</v>
      </c>
      <c r="AC136" s="29"/>
      <c r="AD136" s="31">
        <f t="shared" ref="AD136:AD141" si="31">U136/$S136*2000*453.6/$G136</f>
        <v>0.35546872883952113</v>
      </c>
      <c r="AE136" s="31">
        <f t="shared" si="24"/>
        <v>1.8645777355942508</v>
      </c>
      <c r="AF136" s="31">
        <f t="shared" si="25"/>
        <v>2.2260799595966954</v>
      </c>
      <c r="AG136" s="31">
        <f t="shared" si="26"/>
        <v>305.37158453940316</v>
      </c>
      <c r="AH136" s="31">
        <f t="shared" si="27"/>
        <v>4.7518510143968445E-3</v>
      </c>
      <c r="AI136" s="31">
        <f t="shared" si="28"/>
        <v>8.69849605664062E-2</v>
      </c>
      <c r="AJ136" s="31">
        <f t="shared" si="29"/>
        <v>0</v>
      </c>
      <c r="AK136" s="31">
        <f t="shared" si="30"/>
        <v>3.2073356189487069E-2</v>
      </c>
    </row>
    <row r="137" spans="1:37" s="20" customFormat="1" hidden="1">
      <c r="A137" s="20">
        <v>2016</v>
      </c>
      <c r="B137" s="20" t="s">
        <v>26</v>
      </c>
      <c r="C137" s="20" t="s">
        <v>27</v>
      </c>
      <c r="D137" s="20">
        <v>2270002081</v>
      </c>
      <c r="E137" s="49" t="s">
        <v>60</v>
      </c>
      <c r="F137" s="49" t="s">
        <v>29</v>
      </c>
      <c r="G137" s="49">
        <v>25</v>
      </c>
      <c r="H137" s="29" t="s">
        <v>77</v>
      </c>
      <c r="I137" s="29" t="s">
        <v>76</v>
      </c>
      <c r="J137" s="29" t="s">
        <v>30</v>
      </c>
      <c r="K137" s="29" t="s">
        <v>31</v>
      </c>
      <c r="L137" s="29" t="s">
        <v>32</v>
      </c>
      <c r="M137" s="29" t="s">
        <v>33</v>
      </c>
      <c r="N137" s="29" t="s">
        <v>34</v>
      </c>
      <c r="O137" s="29" t="s">
        <v>35</v>
      </c>
      <c r="P137" s="29" t="s">
        <v>35</v>
      </c>
      <c r="Q137" s="29" t="s">
        <v>35</v>
      </c>
      <c r="R137" s="30">
        <v>0.3388775</v>
      </c>
      <c r="S137" s="30">
        <v>0.64117270000000004</v>
      </c>
      <c r="T137" s="30">
        <v>0.38560820000000001</v>
      </c>
      <c r="U137" s="30">
        <v>5.1071940000000003E-6</v>
      </c>
      <c r="V137" s="30">
        <v>1.743154E-5</v>
      </c>
      <c r="W137" s="30">
        <v>3.227337E-5</v>
      </c>
      <c r="X137" s="30">
        <v>4.2334790000000001E-3</v>
      </c>
      <c r="Y137" s="30">
        <v>5.371483E-8</v>
      </c>
      <c r="Z137" s="30">
        <v>1.222525E-6</v>
      </c>
      <c r="AA137" s="30">
        <v>0</v>
      </c>
      <c r="AB137" s="30">
        <v>4.6081390000000002E-7</v>
      </c>
      <c r="AC137" s="29"/>
      <c r="AD137" s="31">
        <f t="shared" si="31"/>
        <v>0.28904826401997463</v>
      </c>
      <c r="AE137" s="31">
        <f t="shared" si="24"/>
        <v>0.98656059985086697</v>
      </c>
      <c r="AF137" s="31">
        <f t="shared" si="25"/>
        <v>1.8265532056495855</v>
      </c>
      <c r="AG137" s="31">
        <f t="shared" si="26"/>
        <v>239.59923114630428</v>
      </c>
      <c r="AH137" s="31">
        <f t="shared" si="27"/>
        <v>3.0400604252801156E-3</v>
      </c>
      <c r="AI137" s="31">
        <f t="shared" si="28"/>
        <v>6.9190386926954311E-2</v>
      </c>
      <c r="AJ137" s="31">
        <f t="shared" si="29"/>
        <v>0</v>
      </c>
      <c r="AK137" s="31">
        <f t="shared" si="30"/>
        <v>2.6080359945456193E-2</v>
      </c>
    </row>
    <row r="138" spans="1:37" s="20" customFormat="1" hidden="1">
      <c r="A138" s="20">
        <v>2016</v>
      </c>
      <c r="B138" s="20" t="s">
        <v>26</v>
      </c>
      <c r="C138" s="20" t="s">
        <v>27</v>
      </c>
      <c r="D138" s="20">
        <v>2270002081</v>
      </c>
      <c r="E138" s="49" t="s">
        <v>60</v>
      </c>
      <c r="F138" s="49" t="s">
        <v>29</v>
      </c>
      <c r="G138" s="49">
        <v>50</v>
      </c>
      <c r="H138" s="29" t="s">
        <v>75</v>
      </c>
      <c r="I138" s="29" t="s">
        <v>74</v>
      </c>
      <c r="J138" s="29" t="s">
        <v>30</v>
      </c>
      <c r="K138" s="29" t="s">
        <v>31</v>
      </c>
      <c r="L138" s="29" t="s">
        <v>32</v>
      </c>
      <c r="M138" s="29" t="s">
        <v>33</v>
      </c>
      <c r="N138" s="29" t="s">
        <v>34</v>
      </c>
      <c r="O138" s="29" t="s">
        <v>35</v>
      </c>
      <c r="P138" s="29" t="s">
        <v>35</v>
      </c>
      <c r="Q138" s="29" t="s">
        <v>35</v>
      </c>
      <c r="R138" s="30">
        <v>0.52041899999999996</v>
      </c>
      <c r="S138" s="30">
        <v>0.99699579999999999</v>
      </c>
      <c r="T138" s="30">
        <v>1.2826489999999999</v>
      </c>
      <c r="U138" s="30">
        <v>2.6714080000000001E-5</v>
      </c>
      <c r="V138" s="30">
        <v>1.2222660000000001E-4</v>
      </c>
      <c r="W138" s="30">
        <v>1.133904E-4</v>
      </c>
      <c r="X138" s="30">
        <v>1.394021E-2</v>
      </c>
      <c r="Y138" s="30">
        <v>1.8021209999999999E-7</v>
      </c>
      <c r="Z138" s="30">
        <v>7.1854870000000003E-6</v>
      </c>
      <c r="AA138" s="30">
        <v>0</v>
      </c>
      <c r="AB138" s="30">
        <v>2.410369E-6</v>
      </c>
      <c r="AC138" s="29"/>
      <c r="AD138" s="31">
        <f t="shared" si="31"/>
        <v>0.48616079177063737</v>
      </c>
      <c r="AE138" s="31">
        <f t="shared" si="24"/>
        <v>2.2243618582946896</v>
      </c>
      <c r="AF138" s="31">
        <f t="shared" si="25"/>
        <v>2.0635547487762738</v>
      </c>
      <c r="AG138" s="31">
        <f t="shared" si="26"/>
        <v>253.69331569902303</v>
      </c>
      <c r="AH138" s="31">
        <f t="shared" si="27"/>
        <v>3.279620979747357E-3</v>
      </c>
      <c r="AI138" s="31">
        <f t="shared" si="28"/>
        <v>0.1307663243195207</v>
      </c>
      <c r="AJ138" s="31">
        <f t="shared" si="29"/>
        <v>0</v>
      </c>
      <c r="AK138" s="31">
        <f t="shared" si="30"/>
        <v>4.3865515918923632E-2</v>
      </c>
    </row>
    <row r="139" spans="1:37" s="20" customFormat="1">
      <c r="A139" s="20">
        <v>2016</v>
      </c>
      <c r="B139" s="20" t="s">
        <v>26</v>
      </c>
      <c r="C139" s="20" t="s">
        <v>27</v>
      </c>
      <c r="D139" s="20">
        <v>2270002081</v>
      </c>
      <c r="E139" s="49" t="s">
        <v>60</v>
      </c>
      <c r="F139" s="49" t="s">
        <v>29</v>
      </c>
      <c r="G139" s="49">
        <v>120</v>
      </c>
      <c r="H139" s="29" t="s">
        <v>73</v>
      </c>
      <c r="I139" s="29" t="s">
        <v>72</v>
      </c>
      <c r="J139" s="29" t="s">
        <v>30</v>
      </c>
      <c r="K139" s="29" t="s">
        <v>31</v>
      </c>
      <c r="L139" s="29" t="s">
        <v>32</v>
      </c>
      <c r="M139" s="29" t="s">
        <v>33</v>
      </c>
      <c r="N139" s="29" t="s">
        <v>34</v>
      </c>
      <c r="O139" s="29" t="s">
        <v>35</v>
      </c>
      <c r="P139" s="29" t="s">
        <v>35</v>
      </c>
      <c r="Q139" s="29" t="s">
        <v>35</v>
      </c>
      <c r="R139" s="30">
        <v>0.85929650000000002</v>
      </c>
      <c r="S139" s="30">
        <v>1.6462019999999999</v>
      </c>
      <c r="T139" s="30">
        <v>6.0713609999999996</v>
      </c>
      <c r="U139" s="30">
        <v>6.2007220000000006E-5</v>
      </c>
      <c r="V139" s="30">
        <v>4.2559310000000002E-4</v>
      </c>
      <c r="W139" s="30">
        <v>4.5373899999999999E-4</v>
      </c>
      <c r="X139" s="30">
        <v>6.6495170000000006E-2</v>
      </c>
      <c r="Y139" s="30">
        <v>7.8002220000000001E-7</v>
      </c>
      <c r="Z139" s="30">
        <v>3.1911120000000002E-5</v>
      </c>
      <c r="AA139" s="30">
        <v>0</v>
      </c>
      <c r="AB139" s="30">
        <v>5.5948119999999997E-6</v>
      </c>
      <c r="AC139" s="29"/>
      <c r="AD139" s="31">
        <f t="shared" si="31"/>
        <v>0.28476127668414936</v>
      </c>
      <c r="AE139" s="31">
        <f t="shared" si="24"/>
        <v>1.9544890821418028</v>
      </c>
      <c r="AF139" s="31">
        <f t="shared" si="25"/>
        <v>2.0837460044393095</v>
      </c>
      <c r="AG139" s="31">
        <f t="shared" si="26"/>
        <v>305.3716890150784</v>
      </c>
      <c r="AH139" s="31">
        <f t="shared" si="27"/>
        <v>3.5821653916105075E-3</v>
      </c>
      <c r="AI139" s="31">
        <f t="shared" si="28"/>
        <v>0.14654827730740214</v>
      </c>
      <c r="AJ139" s="31">
        <f t="shared" si="29"/>
        <v>0</v>
      </c>
      <c r="AK139" s="31">
        <f t="shared" si="30"/>
        <v>2.5693553233442797E-2</v>
      </c>
    </row>
    <row r="140" spans="1:37" s="20" customFormat="1">
      <c r="A140" s="20">
        <v>2016</v>
      </c>
      <c r="B140" s="20" t="s">
        <v>26</v>
      </c>
      <c r="C140" s="20" t="s">
        <v>27</v>
      </c>
      <c r="D140" s="20">
        <v>2270002081</v>
      </c>
      <c r="E140" s="49" t="s">
        <v>60</v>
      </c>
      <c r="F140" s="49" t="s">
        <v>29</v>
      </c>
      <c r="G140" s="49">
        <v>175</v>
      </c>
      <c r="H140" s="29" t="s">
        <v>71</v>
      </c>
      <c r="I140" s="29" t="s">
        <v>70</v>
      </c>
      <c r="J140" s="29" t="s">
        <v>30</v>
      </c>
      <c r="K140" s="29" t="s">
        <v>31</v>
      </c>
      <c r="L140" s="29" t="s">
        <v>32</v>
      </c>
      <c r="M140" s="29" t="s">
        <v>33</v>
      </c>
      <c r="N140" s="29" t="s">
        <v>34</v>
      </c>
      <c r="O140" s="29" t="s">
        <v>35</v>
      </c>
      <c r="P140" s="29" t="s">
        <v>35</v>
      </c>
      <c r="Q140" s="29" t="s">
        <v>35</v>
      </c>
      <c r="R140" s="30">
        <v>1.1860710000000001</v>
      </c>
      <c r="S140" s="30">
        <v>2.2722229999999999</v>
      </c>
      <c r="T140" s="30">
        <v>11.01294</v>
      </c>
      <c r="U140" s="30">
        <v>8.3444169999999994E-5</v>
      </c>
      <c r="V140" s="30">
        <v>6.6559900000000001E-4</v>
      </c>
      <c r="W140" s="30">
        <v>6.6878979999999998E-4</v>
      </c>
      <c r="X140" s="30">
        <v>0.1209052</v>
      </c>
      <c r="Y140" s="30">
        <v>1.3603910000000001E-6</v>
      </c>
      <c r="Z140" s="30">
        <v>3.332631E-5</v>
      </c>
      <c r="AA140" s="30">
        <v>0</v>
      </c>
      <c r="AB140" s="30">
        <v>7.5290339999999999E-6</v>
      </c>
      <c r="AC140" s="29"/>
      <c r="AD140" s="31">
        <f t="shared" si="31"/>
        <v>0.1903750544202748</v>
      </c>
      <c r="AE140" s="31">
        <f t="shared" si="24"/>
        <v>1.5185416290566554</v>
      </c>
      <c r="AF140" s="31">
        <f t="shared" si="25"/>
        <v>1.5258213314450209</v>
      </c>
      <c r="AG140" s="31">
        <f t="shared" si="26"/>
        <v>275.84112862161862</v>
      </c>
      <c r="AH140" s="31">
        <f t="shared" si="27"/>
        <v>3.1036861012321416E-3</v>
      </c>
      <c r="AI140" s="31">
        <f t="shared" si="28"/>
        <v>7.6032850226408238E-2</v>
      </c>
      <c r="AJ140" s="31">
        <f t="shared" si="29"/>
        <v>0</v>
      </c>
      <c r="AK140" s="31">
        <f t="shared" si="30"/>
        <v>1.7177236677914098E-2</v>
      </c>
    </row>
    <row r="141" spans="1:37" s="20" customFormat="1">
      <c r="A141" s="20">
        <v>2016</v>
      </c>
      <c r="B141" s="20" t="s">
        <v>26</v>
      </c>
      <c r="C141" s="20" t="s">
        <v>27</v>
      </c>
      <c r="D141" s="20">
        <v>2270002081</v>
      </c>
      <c r="E141" s="49" t="s">
        <v>60</v>
      </c>
      <c r="F141" s="49" t="s">
        <v>29</v>
      </c>
      <c r="G141" s="49">
        <v>500</v>
      </c>
      <c r="H141" s="29" t="s">
        <v>69</v>
      </c>
      <c r="I141" s="29" t="s">
        <v>68</v>
      </c>
      <c r="J141" s="29" t="s">
        <v>30</v>
      </c>
      <c r="K141" s="29" t="s">
        <v>31</v>
      </c>
      <c r="L141" s="29" t="s">
        <v>36</v>
      </c>
      <c r="M141" s="29" t="s">
        <v>33</v>
      </c>
      <c r="N141" s="29" t="s">
        <v>34</v>
      </c>
      <c r="O141" s="29" t="s">
        <v>35</v>
      </c>
      <c r="P141" s="29" t="s">
        <v>35</v>
      </c>
      <c r="Q141" s="29" t="s">
        <v>35</v>
      </c>
      <c r="R141" s="30">
        <v>2.7533799999999999</v>
      </c>
      <c r="S141" s="30">
        <v>5.2748020000000002</v>
      </c>
      <c r="T141" s="30">
        <v>60.631019999999999</v>
      </c>
      <c r="U141" s="30">
        <v>3.2828259999999999E-4</v>
      </c>
      <c r="V141" s="30">
        <v>1.2825040000000001E-3</v>
      </c>
      <c r="W141" s="30">
        <v>2.7568359999999999E-3</v>
      </c>
      <c r="X141" s="30">
        <v>0.66992680000000004</v>
      </c>
      <c r="Y141" s="30">
        <v>6.5755519999999997E-6</v>
      </c>
      <c r="Z141" s="30">
        <v>9.2489109999999996E-5</v>
      </c>
      <c r="AA141" s="30">
        <v>0</v>
      </c>
      <c r="AB141" s="30">
        <v>2.9620409999999999E-5</v>
      </c>
      <c r="AC141" s="29"/>
      <c r="AD141" s="31">
        <f t="shared" si="31"/>
        <v>0.1129210062178637</v>
      </c>
      <c r="AE141" s="31">
        <f t="shared" si="24"/>
        <v>0.44114930903567567</v>
      </c>
      <c r="AF141" s="31">
        <f t="shared" si="25"/>
        <v>0.94828265371856602</v>
      </c>
      <c r="AG141" s="31">
        <f t="shared" si="26"/>
        <v>230.43806875025834</v>
      </c>
      <c r="AH141" s="31">
        <f t="shared" si="27"/>
        <v>2.2618254768235853E-3</v>
      </c>
      <c r="AI141" s="31">
        <f t="shared" si="28"/>
        <v>3.1813941297512208E-2</v>
      </c>
      <c r="AJ141" s="31">
        <f t="shared" si="29"/>
        <v>0</v>
      </c>
      <c r="AK141" s="31">
        <f t="shared" si="30"/>
        <v>1.0188680428952593E-2</v>
      </c>
    </row>
  </sheetData>
  <mergeCells count="2">
    <mergeCell ref="E2:AK2"/>
    <mergeCell ref="AD3:A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L141"/>
  <sheetViews>
    <sheetView topLeftCell="E2" workbookViewId="0">
      <selection activeCell="AE146" sqref="AE146"/>
    </sheetView>
  </sheetViews>
  <sheetFormatPr defaultColWidth="9.35546875" defaultRowHeight="11.35"/>
  <cols>
    <col min="1" max="1" width="5.640625" style="19" hidden="1" customWidth="1"/>
    <col min="2" max="2" width="10.35546875" style="19" hidden="1" customWidth="1"/>
    <col min="3" max="3" width="11" style="19" hidden="1" customWidth="1"/>
    <col min="4" max="4" width="11.140625" style="19" hidden="1" customWidth="1"/>
    <col min="5" max="5" width="27" style="19" customWidth="1"/>
    <col min="6" max="6" width="7.640625" style="19" hidden="1" customWidth="1"/>
    <col min="7" max="7" width="9.640625" style="19" bestFit="1" customWidth="1"/>
    <col min="8" max="8" width="15.85546875" style="20" hidden="1" customWidth="1"/>
    <col min="9" max="9" width="43.640625" style="20" hidden="1" customWidth="1"/>
    <col min="10" max="10" width="34.640625" style="20" hidden="1" customWidth="1"/>
    <col min="11" max="11" width="6.640625" style="20" hidden="1" customWidth="1"/>
    <col min="12" max="12" width="6.5" style="20" hidden="1" customWidth="1"/>
    <col min="13" max="13" width="8.5" style="20" hidden="1" customWidth="1"/>
    <col min="14" max="14" width="7.140625" style="20" hidden="1" customWidth="1"/>
    <col min="15" max="15" width="9.640625" style="20" hidden="1" customWidth="1"/>
    <col min="16" max="16" width="11.85546875" style="20" hidden="1" customWidth="1"/>
    <col min="17" max="17" width="10.85546875" style="20" hidden="1" customWidth="1"/>
    <col min="18" max="18" width="13.640625" style="20" hidden="1" customWidth="1"/>
    <col min="19" max="19" width="10" style="20" hidden="1" customWidth="1"/>
    <col min="20" max="20" width="15.85546875" style="20" hidden="1" customWidth="1"/>
    <col min="21" max="21" width="15" style="20" hidden="1" customWidth="1"/>
    <col min="22" max="22" width="13.5" style="20" hidden="1" customWidth="1"/>
    <col min="23" max="23" width="14.85546875" style="20" hidden="1" customWidth="1"/>
    <col min="24" max="25" width="14.5" style="20" hidden="1" customWidth="1"/>
    <col min="26" max="26" width="13.85546875" style="20" hidden="1" customWidth="1"/>
    <col min="27" max="27" width="14.85546875" style="20" hidden="1" customWidth="1"/>
    <col min="28" max="28" width="14.5" style="20" hidden="1" customWidth="1"/>
    <col min="29" max="29" width="2.85546875" style="20" hidden="1" customWidth="1"/>
    <col min="30" max="30" width="13.35546875" style="20" bestFit="1" customWidth="1"/>
    <col min="31" max="31" width="12.5" style="20" bestFit="1" customWidth="1"/>
    <col min="32" max="32" width="11" style="20" bestFit="1" customWidth="1"/>
    <col min="33" max="33" width="12.35546875" style="20" hidden="1" customWidth="1"/>
    <col min="34" max="35" width="12" style="20" bestFit="1" customWidth="1"/>
    <col min="36" max="36" width="11.35546875" style="20" hidden="1" customWidth="1"/>
    <col min="37" max="37" width="12.35546875" style="20" hidden="1" customWidth="1"/>
    <col min="38" max="16384" width="9.35546875" style="19"/>
  </cols>
  <sheetData>
    <row r="1" spans="1:38" hidden="1">
      <c r="I1" s="20">
        <v>1</v>
      </c>
      <c r="J1" s="20">
        <v>2</v>
      </c>
      <c r="K1" s="20">
        <v>3</v>
      </c>
      <c r="L1" s="20">
        <v>4</v>
      </c>
      <c r="M1" s="20">
        <v>5</v>
      </c>
      <c r="N1" s="20">
        <v>6</v>
      </c>
      <c r="O1" s="20">
        <v>7</v>
      </c>
      <c r="P1" s="20">
        <v>8</v>
      </c>
      <c r="Q1" s="20">
        <v>9</v>
      </c>
      <c r="R1" s="20">
        <v>10</v>
      </c>
      <c r="S1" s="20">
        <v>11</v>
      </c>
      <c r="T1" s="20">
        <v>12</v>
      </c>
      <c r="U1" s="20">
        <v>13</v>
      </c>
      <c r="V1" s="20">
        <v>14</v>
      </c>
      <c r="W1" s="20">
        <v>15</v>
      </c>
      <c r="X1" s="20">
        <v>16</v>
      </c>
      <c r="Y1" s="20">
        <v>17</v>
      </c>
      <c r="Z1" s="20">
        <v>18</v>
      </c>
      <c r="AA1" s="20">
        <v>19</v>
      </c>
      <c r="AB1" s="20">
        <v>20</v>
      </c>
      <c r="AC1" s="20">
        <v>21</v>
      </c>
      <c r="AD1" s="20">
        <v>22</v>
      </c>
      <c r="AE1" s="20">
        <v>23</v>
      </c>
      <c r="AF1" s="20">
        <v>24</v>
      </c>
      <c r="AG1" s="20">
        <v>25</v>
      </c>
      <c r="AH1" s="20">
        <v>26</v>
      </c>
      <c r="AI1" s="20">
        <v>27</v>
      </c>
      <c r="AJ1" s="20">
        <v>28</v>
      </c>
      <c r="AK1" s="20">
        <v>29</v>
      </c>
    </row>
    <row r="2" spans="1:38" ht="13.7">
      <c r="E2" s="51" t="s">
        <v>225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3"/>
    </row>
    <row r="3" spans="1:38" s="21" customFormat="1" ht="11.7"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 t="s">
        <v>63</v>
      </c>
      <c r="S3" s="24" t="s">
        <v>64</v>
      </c>
      <c r="T3" s="24" t="s">
        <v>65</v>
      </c>
      <c r="U3" s="24" t="s">
        <v>66</v>
      </c>
      <c r="V3" s="24" t="s">
        <v>66</v>
      </c>
      <c r="W3" s="24" t="s">
        <v>66</v>
      </c>
      <c r="X3" s="24" t="s">
        <v>66</v>
      </c>
      <c r="Y3" s="24" t="s">
        <v>66</v>
      </c>
      <c r="Z3" s="24" t="s">
        <v>66</v>
      </c>
      <c r="AA3" s="24" t="s">
        <v>66</v>
      </c>
      <c r="AB3" s="24" t="s">
        <v>66</v>
      </c>
      <c r="AC3" s="24"/>
      <c r="AD3" s="54" t="s">
        <v>67</v>
      </c>
      <c r="AE3" s="55"/>
      <c r="AF3" s="55"/>
      <c r="AG3" s="55"/>
      <c r="AH3" s="55"/>
      <c r="AI3" s="56"/>
      <c r="AJ3" s="23"/>
      <c r="AK3" s="23"/>
      <c r="AL3" s="50"/>
    </row>
    <row r="4" spans="1:38" ht="11.7">
      <c r="A4" s="19" t="s">
        <v>0</v>
      </c>
      <c r="B4" s="19" t="s">
        <v>1</v>
      </c>
      <c r="C4" s="19" t="s">
        <v>2</v>
      </c>
      <c r="D4" s="19" t="s">
        <v>3</v>
      </c>
      <c r="E4" s="26" t="s">
        <v>4</v>
      </c>
      <c r="F4" s="26" t="s">
        <v>5</v>
      </c>
      <c r="G4" s="26" t="s">
        <v>6</v>
      </c>
      <c r="H4" s="27" t="s">
        <v>61</v>
      </c>
      <c r="I4" s="27" t="s">
        <v>62</v>
      </c>
      <c r="J4" s="27" t="s">
        <v>7</v>
      </c>
      <c r="K4" s="27" t="s">
        <v>8</v>
      </c>
      <c r="L4" s="27" t="s">
        <v>9</v>
      </c>
      <c r="M4" s="27" t="s">
        <v>10</v>
      </c>
      <c r="N4" s="27" t="s">
        <v>11</v>
      </c>
      <c r="O4" s="27" t="s">
        <v>12</v>
      </c>
      <c r="P4" s="27" t="s">
        <v>13</v>
      </c>
      <c r="Q4" s="27" t="s">
        <v>14</v>
      </c>
      <c r="R4" s="27" t="s">
        <v>15</v>
      </c>
      <c r="S4" s="27" t="s">
        <v>16</v>
      </c>
      <c r="T4" s="27" t="s">
        <v>17</v>
      </c>
      <c r="U4" s="27" t="s">
        <v>18</v>
      </c>
      <c r="V4" s="27" t="s">
        <v>19</v>
      </c>
      <c r="W4" s="27" t="s">
        <v>20</v>
      </c>
      <c r="X4" s="27" t="s">
        <v>21</v>
      </c>
      <c r="Y4" s="27" t="s">
        <v>22</v>
      </c>
      <c r="Z4" s="27" t="s">
        <v>23</v>
      </c>
      <c r="AA4" s="27" t="s">
        <v>24</v>
      </c>
      <c r="AB4" s="27" t="s">
        <v>25</v>
      </c>
      <c r="AC4" s="27"/>
      <c r="AD4" s="26" t="s">
        <v>227</v>
      </c>
      <c r="AE4" s="26" t="s">
        <v>228</v>
      </c>
      <c r="AF4" s="26" t="s">
        <v>232</v>
      </c>
      <c r="AG4" s="26" t="s">
        <v>229</v>
      </c>
      <c r="AH4" s="26" t="s">
        <v>230</v>
      </c>
      <c r="AI4" s="26" t="s">
        <v>231</v>
      </c>
      <c r="AJ4" s="26" t="s">
        <v>233</v>
      </c>
      <c r="AK4" s="26" t="s">
        <v>234</v>
      </c>
    </row>
    <row r="5" spans="1:38">
      <c r="A5" s="19">
        <v>2017</v>
      </c>
      <c r="B5" s="19" t="s">
        <v>26</v>
      </c>
      <c r="C5" s="19" t="s">
        <v>27</v>
      </c>
      <c r="D5" s="19">
        <v>2270002003</v>
      </c>
      <c r="E5" s="28" t="s">
        <v>28</v>
      </c>
      <c r="F5" s="28" t="s">
        <v>29</v>
      </c>
      <c r="G5" s="28">
        <v>25</v>
      </c>
      <c r="H5" s="29" t="s">
        <v>81</v>
      </c>
      <c r="I5" s="29" t="s">
        <v>221</v>
      </c>
      <c r="J5" s="29" t="s">
        <v>30</v>
      </c>
      <c r="K5" s="29" t="s">
        <v>31</v>
      </c>
      <c r="L5" s="29" t="s">
        <v>32</v>
      </c>
      <c r="M5" s="29" t="s">
        <v>33</v>
      </c>
      <c r="N5" s="29" t="s">
        <v>34</v>
      </c>
      <c r="O5" s="29" t="s">
        <v>35</v>
      </c>
      <c r="P5" s="29" t="s">
        <v>35</v>
      </c>
      <c r="Q5" s="29" t="s">
        <v>35</v>
      </c>
      <c r="R5" s="30">
        <v>9.2107679999999997E-2</v>
      </c>
      <c r="S5" s="30">
        <v>0.20735870000000001</v>
      </c>
      <c r="T5" s="30">
        <v>0.17607210000000001</v>
      </c>
      <c r="U5" s="30">
        <v>2.3590039999999999E-6</v>
      </c>
      <c r="V5" s="30">
        <v>7.9859980000000006E-6</v>
      </c>
      <c r="W5" s="30">
        <v>1.4916700000000001E-5</v>
      </c>
      <c r="X5" s="30">
        <v>1.9328889999999999E-3</v>
      </c>
      <c r="Y5" s="30">
        <v>2.45247E-8</v>
      </c>
      <c r="Z5" s="30">
        <v>6.004291E-7</v>
      </c>
      <c r="AA5" s="30">
        <v>0</v>
      </c>
      <c r="AB5" s="30">
        <v>2.1284909999999999E-7</v>
      </c>
      <c r="AC5" s="30"/>
      <c r="AD5" s="31">
        <f t="shared" ref="AD5:AD6" si="0">U5/$S5*2000*453.6/$G5</f>
        <v>0.41282828814030947</v>
      </c>
      <c r="AE5" s="31">
        <f t="shared" ref="AE5:AE6" si="1">V5/$S5*2000*453.6/$G5</f>
        <v>1.3975584116991473</v>
      </c>
      <c r="AF5" s="31">
        <f t="shared" ref="AF5:AF6" si="2">W5/$S5*2000*453.6/$G5</f>
        <v>2.6104388655985979</v>
      </c>
      <c r="AG5" s="31">
        <f t="shared" ref="AG5:AG6" si="3">X5/$S5*2000*453.6/$G5</f>
        <v>338.25769563563045</v>
      </c>
      <c r="AH5" s="31">
        <f t="shared" ref="AH5:AH6" si="4">Y5/$S5*2000*453.6/$G5</f>
        <v>4.2918494068490973E-3</v>
      </c>
      <c r="AI5" s="31">
        <f t="shared" ref="AI5:AI6" si="5">Z5/$S5*2000*453.6/$G5</f>
        <v>0.10507575125036953</v>
      </c>
      <c r="AJ5" s="31">
        <f t="shared" ref="AJ5:AJ6" si="6">AA5/$S5*2000*453.6/$G5</f>
        <v>0</v>
      </c>
      <c r="AK5" s="31">
        <f t="shared" ref="AK5:AK6" si="7">AB5/$S5*2000*453.6/$G5</f>
        <v>3.7248826023697099E-2</v>
      </c>
    </row>
    <row r="6" spans="1:38">
      <c r="A6" s="19">
        <v>2017</v>
      </c>
      <c r="B6" s="19" t="s">
        <v>26</v>
      </c>
      <c r="C6" s="19" t="s">
        <v>27</v>
      </c>
      <c r="D6" s="19">
        <v>2270002003</v>
      </c>
      <c r="E6" s="28" t="s">
        <v>28</v>
      </c>
      <c r="F6" s="28" t="s">
        <v>29</v>
      </c>
      <c r="G6" s="28">
        <v>50</v>
      </c>
      <c r="H6" s="29" t="s">
        <v>75</v>
      </c>
      <c r="I6" s="29" t="s">
        <v>220</v>
      </c>
      <c r="J6" s="29" t="s">
        <v>30</v>
      </c>
      <c r="K6" s="29" t="s">
        <v>31</v>
      </c>
      <c r="L6" s="29" t="s">
        <v>32</v>
      </c>
      <c r="M6" s="29" t="s">
        <v>33</v>
      </c>
      <c r="N6" s="29" t="s">
        <v>34</v>
      </c>
      <c r="O6" s="29" t="s">
        <v>35</v>
      </c>
      <c r="P6" s="29" t="s">
        <v>35</v>
      </c>
      <c r="Q6" s="29" t="s">
        <v>35</v>
      </c>
      <c r="R6" s="30">
        <v>5.3545259999999999</v>
      </c>
      <c r="S6" s="30">
        <v>12.20256</v>
      </c>
      <c r="T6" s="30">
        <v>15.88707</v>
      </c>
      <c r="U6" s="30">
        <v>6.3982869999999997E-4</v>
      </c>
      <c r="V6" s="30">
        <v>1.9941260000000001E-3</v>
      </c>
      <c r="W6" s="30">
        <v>1.5965529999999999E-3</v>
      </c>
      <c r="X6" s="30">
        <v>0.17061889999999999</v>
      </c>
      <c r="Y6" s="30">
        <v>2.2056760000000001E-6</v>
      </c>
      <c r="Z6" s="30">
        <v>1.4387760000000001E-4</v>
      </c>
      <c r="AA6" s="30">
        <v>0</v>
      </c>
      <c r="AB6" s="30">
        <v>5.773071E-5</v>
      </c>
      <c r="AC6" s="30"/>
      <c r="AD6" s="31">
        <f t="shared" si="0"/>
        <v>0.95136200377625668</v>
      </c>
      <c r="AE6" s="31">
        <f t="shared" si="1"/>
        <v>2.9650681614349774</v>
      </c>
      <c r="AF6" s="31">
        <f t="shared" si="2"/>
        <v>2.3739164267170172</v>
      </c>
      <c r="AG6" s="31">
        <f t="shared" si="3"/>
        <v>253.69343167335381</v>
      </c>
      <c r="AH6" s="31">
        <f t="shared" si="4"/>
        <v>3.2796220911021951E-3</v>
      </c>
      <c r="AI6" s="31">
        <f t="shared" si="5"/>
        <v>0.21393176303988676</v>
      </c>
      <c r="AJ6" s="31">
        <f t="shared" si="6"/>
        <v>0</v>
      </c>
      <c r="AK6" s="31">
        <f t="shared" si="7"/>
        <v>8.5839856738258197E-2</v>
      </c>
    </row>
    <row r="7" spans="1:38">
      <c r="A7" s="19">
        <v>2017</v>
      </c>
      <c r="B7" s="19" t="s">
        <v>26</v>
      </c>
      <c r="C7" s="19" t="s">
        <v>27</v>
      </c>
      <c r="D7" s="19">
        <v>2270002003</v>
      </c>
      <c r="E7" s="28" t="s">
        <v>28</v>
      </c>
      <c r="F7" s="28" t="s">
        <v>29</v>
      </c>
      <c r="G7" s="28">
        <v>120</v>
      </c>
      <c r="H7" s="29" t="s">
        <v>73</v>
      </c>
      <c r="I7" s="29" t="s">
        <v>219</v>
      </c>
      <c r="J7" s="29" t="s">
        <v>30</v>
      </c>
      <c r="K7" s="29" t="s">
        <v>31</v>
      </c>
      <c r="L7" s="29" t="s">
        <v>32</v>
      </c>
      <c r="M7" s="29" t="s">
        <v>33</v>
      </c>
      <c r="N7" s="29" t="s">
        <v>34</v>
      </c>
      <c r="O7" s="29" t="s">
        <v>35</v>
      </c>
      <c r="P7" s="29" t="s">
        <v>35</v>
      </c>
      <c r="Q7" s="29" t="s">
        <v>35</v>
      </c>
      <c r="R7" s="30">
        <v>6.3124479999999998</v>
      </c>
      <c r="S7" s="30">
        <v>14.385590000000001</v>
      </c>
      <c r="T7" s="30">
        <v>45.575539999999997</v>
      </c>
      <c r="U7" s="30">
        <v>7.9387130000000002E-4</v>
      </c>
      <c r="V7" s="30">
        <v>3.5214000000000001E-3</v>
      </c>
      <c r="W7" s="30">
        <v>4.7672469999999996E-3</v>
      </c>
      <c r="X7" s="30">
        <v>0.49726890000000001</v>
      </c>
      <c r="Y7" s="30">
        <v>5.8332189999999998E-6</v>
      </c>
      <c r="Z7" s="30">
        <v>3.9812650000000001E-4</v>
      </c>
      <c r="AA7" s="30">
        <v>0</v>
      </c>
      <c r="AB7" s="30">
        <v>7.1629739999999999E-5</v>
      </c>
      <c r="AC7" s="30"/>
      <c r="AD7" s="31">
        <f>U7/$S7*2000*453.6/$G7</f>
        <v>0.41719992214431245</v>
      </c>
      <c r="AE7" s="31">
        <f t="shared" ref="AE7:AE70" si="8">V7/$S7*2000*453.6/$G7</f>
        <v>1.850586872001774</v>
      </c>
      <c r="AF7" s="31">
        <f t="shared" ref="AF7:AF70" si="9">W7/$S7*2000*453.6/$G7</f>
        <v>2.5053117265263363</v>
      </c>
      <c r="AG7" s="31">
        <f t="shared" ref="AG7:AG70" si="10">X7/$S7*2000*453.6/$G7</f>
        <v>261.3276816592159</v>
      </c>
      <c r="AH7" s="31">
        <f t="shared" ref="AH7:AH70" si="11">Y7/$S7*2000*453.6/$G7</f>
        <v>3.0655076114361663E-3</v>
      </c>
      <c r="AI7" s="31">
        <f t="shared" ref="AI7:AI70" si="12">Z7/$S7*2000*453.6/$G7</f>
        <v>0.2092257835792623</v>
      </c>
      <c r="AJ7" s="31">
        <f t="shared" ref="AJ7:AJ70" si="13">AA7/$S7*2000*453.6/$G7</f>
        <v>0</v>
      </c>
      <c r="AK7" s="31">
        <f t="shared" ref="AK7:AK70" si="14">AB7/$S7*2000*453.6/$G7</f>
        <v>3.7643282924092789E-2</v>
      </c>
    </row>
    <row r="8" spans="1:38" hidden="1">
      <c r="A8" s="19">
        <v>2017</v>
      </c>
      <c r="B8" s="19" t="s">
        <v>26</v>
      </c>
      <c r="C8" s="19" t="s">
        <v>27</v>
      </c>
      <c r="D8" s="19">
        <v>2270002003</v>
      </c>
      <c r="E8" s="28" t="s">
        <v>28</v>
      </c>
      <c r="F8" s="28" t="s">
        <v>29</v>
      </c>
      <c r="G8" s="28">
        <v>175</v>
      </c>
      <c r="H8" s="29" t="s">
        <v>71</v>
      </c>
      <c r="I8" s="29" t="s">
        <v>218</v>
      </c>
      <c r="J8" s="29" t="s">
        <v>30</v>
      </c>
      <c r="K8" s="29" t="s">
        <v>31</v>
      </c>
      <c r="L8" s="29" t="s">
        <v>32</v>
      </c>
      <c r="M8" s="29" t="s">
        <v>33</v>
      </c>
      <c r="N8" s="29" t="s">
        <v>34</v>
      </c>
      <c r="O8" s="29" t="s">
        <v>35</v>
      </c>
      <c r="P8" s="29" t="s">
        <v>35</v>
      </c>
      <c r="Q8" s="29" t="s">
        <v>35</v>
      </c>
      <c r="R8" s="30">
        <v>3.9237860000000002</v>
      </c>
      <c r="S8" s="30">
        <v>8.9420149999999996</v>
      </c>
      <c r="T8" s="30">
        <v>52.331009999999999</v>
      </c>
      <c r="U8" s="30">
        <v>6.4998319999999999E-4</v>
      </c>
      <c r="V8" s="30">
        <v>3.4198280000000002E-3</v>
      </c>
      <c r="W8" s="30">
        <v>4.6928839999999996E-3</v>
      </c>
      <c r="X8" s="30">
        <v>0.57305050000000002</v>
      </c>
      <c r="Y8" s="30">
        <v>6.447802E-6</v>
      </c>
      <c r="Z8" s="30">
        <v>2.6269200000000003E-4</v>
      </c>
      <c r="AA8" s="30">
        <v>0</v>
      </c>
      <c r="AB8" s="30">
        <v>5.8646949999999999E-5</v>
      </c>
      <c r="AC8" s="30"/>
      <c r="AD8" s="31">
        <f t="shared" ref="AD8:AD71" si="15">U8/$S8*2000*453.6/$G8</f>
        <v>0.37681807834140291</v>
      </c>
      <c r="AE8" s="31">
        <f t="shared" si="8"/>
        <v>1.9825943427739723</v>
      </c>
      <c r="AF8" s="31">
        <f t="shared" si="9"/>
        <v>2.7206295959020421</v>
      </c>
      <c r="AG8" s="31">
        <f t="shared" si="10"/>
        <v>332.21749147144135</v>
      </c>
      <c r="AH8" s="31">
        <f t="shared" si="11"/>
        <v>3.7380171659296036E-3</v>
      </c>
      <c r="AI8" s="31">
        <f t="shared" si="12"/>
        <v>0.15229177405763694</v>
      </c>
      <c r="AJ8" s="31">
        <f t="shared" si="13"/>
        <v>0</v>
      </c>
      <c r="AK8" s="31">
        <f t="shared" si="14"/>
        <v>3.3999695683802816E-2</v>
      </c>
    </row>
    <row r="9" spans="1:38" hidden="1">
      <c r="A9" s="19">
        <v>2017</v>
      </c>
      <c r="B9" s="19" t="s">
        <v>26</v>
      </c>
      <c r="C9" s="19" t="s">
        <v>27</v>
      </c>
      <c r="D9" s="19">
        <v>2270002003</v>
      </c>
      <c r="E9" s="28" t="s">
        <v>28</v>
      </c>
      <c r="F9" s="28" t="s">
        <v>29</v>
      </c>
      <c r="G9" s="28">
        <v>250</v>
      </c>
      <c r="H9" s="29" t="s">
        <v>87</v>
      </c>
      <c r="I9" s="29" t="s">
        <v>217</v>
      </c>
      <c r="J9" s="29" t="s">
        <v>30</v>
      </c>
      <c r="K9" s="29" t="s">
        <v>31</v>
      </c>
      <c r="L9" s="29" t="s">
        <v>36</v>
      </c>
      <c r="M9" s="29" t="s">
        <v>33</v>
      </c>
      <c r="N9" s="29" t="s">
        <v>34</v>
      </c>
      <c r="O9" s="29" t="s">
        <v>35</v>
      </c>
      <c r="P9" s="29" t="s">
        <v>35</v>
      </c>
      <c r="Q9" s="29" t="s">
        <v>35</v>
      </c>
      <c r="R9" s="30">
        <v>0.4728193</v>
      </c>
      <c r="S9" s="30">
        <v>1.07752</v>
      </c>
      <c r="T9" s="30">
        <v>9.4944760000000006</v>
      </c>
      <c r="U9" s="30">
        <v>8.9660679999999999E-5</v>
      </c>
      <c r="V9" s="30">
        <v>2.7783419999999998E-4</v>
      </c>
      <c r="W9" s="30">
        <v>7.7420270000000001E-4</v>
      </c>
      <c r="X9" s="30">
        <v>0.1046258</v>
      </c>
      <c r="Y9" s="30">
        <v>1.1772200000000001E-6</v>
      </c>
      <c r="Z9" s="30">
        <v>2.8939030000000001E-5</v>
      </c>
      <c r="AA9" s="30">
        <v>0</v>
      </c>
      <c r="AB9" s="30">
        <v>8.0899399999999997E-6</v>
      </c>
      <c r="AC9" s="30"/>
      <c r="AD9" s="31">
        <f t="shared" si="15"/>
        <v>0.30195325895018194</v>
      </c>
      <c r="AE9" s="31">
        <f t="shared" si="8"/>
        <v>0.93567149097928581</v>
      </c>
      <c r="AF9" s="31">
        <f t="shared" si="9"/>
        <v>2.6073082242185759</v>
      </c>
      <c r="AG9" s="31">
        <f t="shared" si="10"/>
        <v>352.35179211522762</v>
      </c>
      <c r="AH9" s="31">
        <f t="shared" si="11"/>
        <v>3.9645630113594186E-3</v>
      </c>
      <c r="AI9" s="31">
        <f t="shared" si="12"/>
        <v>9.7458935392382498E-2</v>
      </c>
      <c r="AJ9" s="31">
        <f t="shared" si="13"/>
        <v>0</v>
      </c>
      <c r="AK9" s="31">
        <f t="shared" si="14"/>
        <v>2.7244760442497587E-2</v>
      </c>
    </row>
    <row r="10" spans="1:38" hidden="1">
      <c r="A10" s="19">
        <v>2017</v>
      </c>
      <c r="B10" s="19" t="s">
        <v>26</v>
      </c>
      <c r="C10" s="19" t="s">
        <v>27</v>
      </c>
      <c r="D10" s="19">
        <v>2270002003</v>
      </c>
      <c r="E10" s="28" t="s">
        <v>28</v>
      </c>
      <c r="F10" s="28" t="s">
        <v>29</v>
      </c>
      <c r="G10" s="28">
        <v>500</v>
      </c>
      <c r="H10" s="29" t="s">
        <v>98</v>
      </c>
      <c r="I10" s="29" t="s">
        <v>216</v>
      </c>
      <c r="J10" s="29" t="s">
        <v>30</v>
      </c>
      <c r="K10" s="29" t="s">
        <v>31</v>
      </c>
      <c r="L10" s="29" t="s">
        <v>36</v>
      </c>
      <c r="M10" s="29" t="s">
        <v>33</v>
      </c>
      <c r="N10" s="29" t="s">
        <v>34</v>
      </c>
      <c r="O10" s="29" t="s">
        <v>35</v>
      </c>
      <c r="P10" s="29" t="s">
        <v>35</v>
      </c>
      <c r="Q10" s="29" t="s">
        <v>35</v>
      </c>
      <c r="R10" s="30">
        <v>0.48510039999999999</v>
      </c>
      <c r="S10" s="30">
        <v>1.1055079999999999</v>
      </c>
      <c r="T10" s="30">
        <v>11.694319999999999</v>
      </c>
      <c r="U10" s="30">
        <v>1.026531E-4</v>
      </c>
      <c r="V10" s="30">
        <v>3.9811620000000002E-4</v>
      </c>
      <c r="W10" s="30">
        <v>8.5410939999999995E-4</v>
      </c>
      <c r="X10" s="30">
        <v>0.12881210000000001</v>
      </c>
      <c r="Y10" s="30">
        <v>1.2643319999999999E-6</v>
      </c>
      <c r="Z10" s="30">
        <v>3.2470050000000003E-5</v>
      </c>
      <c r="AA10" s="30">
        <v>0</v>
      </c>
      <c r="AB10" s="30">
        <v>9.2622189999999995E-6</v>
      </c>
      <c r="AC10" s="30"/>
      <c r="AD10" s="31">
        <f t="shared" si="15"/>
        <v>0.16847800707005289</v>
      </c>
      <c r="AE10" s="31">
        <f t="shared" si="8"/>
        <v>0.65340280964045494</v>
      </c>
      <c r="AF10" s="31">
        <f t="shared" si="9"/>
        <v>1.4017954599695346</v>
      </c>
      <c r="AG10" s="31">
        <f t="shared" si="10"/>
        <v>211.41111076536762</v>
      </c>
      <c r="AH10" s="31">
        <f t="shared" si="11"/>
        <v>2.0750677342904799E-3</v>
      </c>
      <c r="AI10" s="31">
        <f t="shared" si="12"/>
        <v>5.3291028848276092E-2</v>
      </c>
      <c r="AJ10" s="31">
        <f t="shared" si="13"/>
        <v>0</v>
      </c>
      <c r="AK10" s="31">
        <f t="shared" si="14"/>
        <v>1.5201491218154912E-2</v>
      </c>
    </row>
    <row r="11" spans="1:38">
      <c r="A11" s="19">
        <v>2017</v>
      </c>
      <c r="B11" s="19" t="s">
        <v>26</v>
      </c>
      <c r="C11" s="19" t="s">
        <v>27</v>
      </c>
      <c r="D11" s="19">
        <v>2270002009</v>
      </c>
      <c r="E11" s="28" t="s">
        <v>37</v>
      </c>
      <c r="F11" s="28" t="s">
        <v>29</v>
      </c>
      <c r="G11" s="28">
        <v>15</v>
      </c>
      <c r="H11" s="29" t="s">
        <v>79</v>
      </c>
      <c r="I11" s="29" t="s">
        <v>215</v>
      </c>
      <c r="J11" s="29" t="s">
        <v>30</v>
      </c>
      <c r="K11" s="29" t="s">
        <v>31</v>
      </c>
      <c r="L11" s="29" t="s">
        <v>32</v>
      </c>
      <c r="M11" s="29" t="s">
        <v>33</v>
      </c>
      <c r="N11" s="29" t="s">
        <v>34</v>
      </c>
      <c r="O11" s="29" t="s">
        <v>35</v>
      </c>
      <c r="P11" s="29" t="s">
        <v>35</v>
      </c>
      <c r="Q11" s="29" t="s">
        <v>35</v>
      </c>
      <c r="R11" s="30">
        <v>1.9772449999999999</v>
      </c>
      <c r="S11" s="30">
        <v>3.253082</v>
      </c>
      <c r="T11" s="30">
        <v>0.64039469999999998</v>
      </c>
      <c r="U11" s="30">
        <v>8.1603330000000007E-6</v>
      </c>
      <c r="V11" s="30">
        <v>4.2804269999999997E-5</v>
      </c>
      <c r="W11" s="30">
        <v>5.1103110000000003E-5</v>
      </c>
      <c r="X11" s="30">
        <v>7.0102769999999997E-3</v>
      </c>
      <c r="Y11" s="30">
        <v>1.0908609999999999E-7</v>
      </c>
      <c r="Z11" s="30">
        <v>1.9963089999999999E-6</v>
      </c>
      <c r="AA11" s="30">
        <v>0</v>
      </c>
      <c r="AB11" s="30">
        <v>7.362938E-7</v>
      </c>
      <c r="AC11" s="30"/>
      <c r="AD11" s="31">
        <f t="shared" si="15"/>
        <v>0.15171364873064994</v>
      </c>
      <c r="AE11" s="31">
        <f t="shared" si="8"/>
        <v>0.7957998751952764</v>
      </c>
      <c r="AF11" s="31">
        <f t="shared" si="9"/>
        <v>0.95008859069645368</v>
      </c>
      <c r="AG11" s="31">
        <f t="shared" si="10"/>
        <v>130.33226735753971</v>
      </c>
      <c r="AH11" s="31">
        <f t="shared" si="11"/>
        <v>2.0280851598576365E-3</v>
      </c>
      <c r="AI11" s="31">
        <f t="shared" si="12"/>
        <v>3.7114578827093812E-2</v>
      </c>
      <c r="AJ11" s="31">
        <f t="shared" si="13"/>
        <v>0</v>
      </c>
      <c r="AK11" s="31">
        <f t="shared" si="14"/>
        <v>1.3688879967981134E-2</v>
      </c>
    </row>
    <row r="12" spans="1:38" hidden="1">
      <c r="A12" s="19">
        <v>2017</v>
      </c>
      <c r="B12" s="19" t="s">
        <v>26</v>
      </c>
      <c r="C12" s="19" t="s">
        <v>27</v>
      </c>
      <c r="D12" s="19">
        <v>2270002015</v>
      </c>
      <c r="E12" s="28" t="s">
        <v>38</v>
      </c>
      <c r="F12" s="28" t="s">
        <v>29</v>
      </c>
      <c r="G12" s="28">
        <v>15</v>
      </c>
      <c r="H12" s="29" t="s">
        <v>79</v>
      </c>
      <c r="I12" s="29" t="s">
        <v>214</v>
      </c>
      <c r="J12" s="29" t="s">
        <v>30</v>
      </c>
      <c r="K12" s="29" t="s">
        <v>31</v>
      </c>
      <c r="L12" s="29" t="s">
        <v>32</v>
      </c>
      <c r="M12" s="29" t="s">
        <v>33</v>
      </c>
      <c r="N12" s="29" t="s">
        <v>34</v>
      </c>
      <c r="O12" s="29" t="s">
        <v>35</v>
      </c>
      <c r="P12" s="29" t="s">
        <v>35</v>
      </c>
      <c r="Q12" s="29" t="s">
        <v>35</v>
      </c>
      <c r="R12" s="30">
        <v>3.7150099999999999</v>
      </c>
      <c r="S12" s="30">
        <v>7.0799139999999996</v>
      </c>
      <c r="T12" s="30">
        <v>2.0419860000000001</v>
      </c>
      <c r="U12" s="30">
        <v>2.6020340000000002E-5</v>
      </c>
      <c r="V12" s="30">
        <v>1.3648729999999999E-4</v>
      </c>
      <c r="W12" s="30">
        <v>1.6294930000000001E-4</v>
      </c>
      <c r="X12" s="30">
        <v>2.235324E-2</v>
      </c>
      <c r="Y12" s="30">
        <v>3.4783600000000002E-7</v>
      </c>
      <c r="Z12" s="30">
        <v>6.3673089999999996E-6</v>
      </c>
      <c r="AA12" s="30">
        <v>0</v>
      </c>
      <c r="AB12" s="30">
        <v>2.3477739999999999E-6</v>
      </c>
      <c r="AC12" s="30"/>
      <c r="AD12" s="31">
        <f t="shared" si="15"/>
        <v>0.22227814676844951</v>
      </c>
      <c r="AE12" s="31">
        <f t="shared" si="8"/>
        <v>1.1659395727123241</v>
      </c>
      <c r="AF12" s="31">
        <f t="shared" si="9"/>
        <v>1.3919905897162026</v>
      </c>
      <c r="AG12" s="31">
        <f t="shared" si="10"/>
        <v>190.95203066025942</v>
      </c>
      <c r="AH12" s="31">
        <f t="shared" si="11"/>
        <v>2.9713809066042331E-3</v>
      </c>
      <c r="AI12" s="31">
        <f t="shared" si="12"/>
        <v>5.4392588429746466E-2</v>
      </c>
      <c r="AJ12" s="31">
        <f t="shared" si="13"/>
        <v>0</v>
      </c>
      <c r="AK12" s="31">
        <f t="shared" si="14"/>
        <v>2.0055804564857713E-2</v>
      </c>
    </row>
    <row r="13" spans="1:38" hidden="1">
      <c r="A13" s="19">
        <v>2017</v>
      </c>
      <c r="B13" s="19" t="s">
        <v>26</v>
      </c>
      <c r="C13" s="19" t="s">
        <v>27</v>
      </c>
      <c r="D13" s="19">
        <v>2270002015</v>
      </c>
      <c r="E13" s="28" t="s">
        <v>38</v>
      </c>
      <c r="F13" s="28" t="s">
        <v>29</v>
      </c>
      <c r="G13" s="28">
        <v>25</v>
      </c>
      <c r="H13" s="29" t="s">
        <v>77</v>
      </c>
      <c r="I13" s="29" t="s">
        <v>213</v>
      </c>
      <c r="J13" s="29" t="s">
        <v>30</v>
      </c>
      <c r="K13" s="29" t="s">
        <v>31</v>
      </c>
      <c r="L13" s="29" t="s">
        <v>32</v>
      </c>
      <c r="M13" s="29" t="s">
        <v>33</v>
      </c>
      <c r="N13" s="29" t="s">
        <v>34</v>
      </c>
      <c r="O13" s="29" t="s">
        <v>35</v>
      </c>
      <c r="P13" s="29" t="s">
        <v>35</v>
      </c>
      <c r="Q13" s="29" t="s">
        <v>35</v>
      </c>
      <c r="R13" s="30">
        <v>1.55355</v>
      </c>
      <c r="S13" s="30">
        <v>2.9606919999999999</v>
      </c>
      <c r="T13" s="30">
        <v>1.797485</v>
      </c>
      <c r="U13" s="30">
        <v>2.3806819999999999E-5</v>
      </c>
      <c r="V13" s="30">
        <v>8.125586E-5</v>
      </c>
      <c r="W13" s="30">
        <v>1.5044010000000001E-4</v>
      </c>
      <c r="X13" s="30">
        <v>1.9734069999999999E-2</v>
      </c>
      <c r="Y13" s="30">
        <v>2.5038790000000001E-7</v>
      </c>
      <c r="Z13" s="30">
        <v>5.642285E-6</v>
      </c>
      <c r="AA13" s="30">
        <v>0</v>
      </c>
      <c r="AB13" s="30">
        <v>2.1480509999999999E-6</v>
      </c>
      <c r="AC13" s="30"/>
      <c r="AD13" s="31">
        <f t="shared" si="15"/>
        <v>0.29179052875476402</v>
      </c>
      <c r="AE13" s="31">
        <f t="shared" si="8"/>
        <v>0.99592009154616579</v>
      </c>
      <c r="AF13" s="31">
        <f t="shared" si="9"/>
        <v>1.8438832370270197</v>
      </c>
      <c r="AG13" s="31">
        <f t="shared" si="10"/>
        <v>241.87248527033546</v>
      </c>
      <c r="AH13" s="31">
        <f t="shared" si="11"/>
        <v>3.0689028494689757E-3</v>
      </c>
      <c r="AI13" s="31">
        <f t="shared" si="12"/>
        <v>6.9155196852627693E-2</v>
      </c>
      <c r="AJ13" s="31">
        <f t="shared" si="13"/>
        <v>0</v>
      </c>
      <c r="AK13" s="31">
        <f t="shared" si="14"/>
        <v>2.6327789141187261E-2</v>
      </c>
    </row>
    <row r="14" spans="1:38" hidden="1">
      <c r="A14" s="19">
        <v>2017</v>
      </c>
      <c r="B14" s="19" t="s">
        <v>26</v>
      </c>
      <c r="C14" s="19" t="s">
        <v>27</v>
      </c>
      <c r="D14" s="19">
        <v>2270002015</v>
      </c>
      <c r="E14" s="28" t="s">
        <v>38</v>
      </c>
      <c r="F14" s="28" t="s">
        <v>29</v>
      </c>
      <c r="G14" s="28">
        <v>50</v>
      </c>
      <c r="H14" s="29" t="s">
        <v>75</v>
      </c>
      <c r="I14" s="29" t="s">
        <v>212</v>
      </c>
      <c r="J14" s="29" t="s">
        <v>30</v>
      </c>
      <c r="K14" s="29" t="s">
        <v>31</v>
      </c>
      <c r="L14" s="29" t="s">
        <v>32</v>
      </c>
      <c r="M14" s="29" t="s">
        <v>33</v>
      </c>
      <c r="N14" s="29" t="s">
        <v>34</v>
      </c>
      <c r="O14" s="29" t="s">
        <v>35</v>
      </c>
      <c r="P14" s="29" t="s">
        <v>35</v>
      </c>
      <c r="Q14" s="29" t="s">
        <v>35</v>
      </c>
      <c r="R14" s="30">
        <v>4.8325829999999996</v>
      </c>
      <c r="S14" s="30">
        <v>9.2761530000000008</v>
      </c>
      <c r="T14" s="30">
        <v>11.14273</v>
      </c>
      <c r="U14" s="30">
        <v>3.4167760000000002E-4</v>
      </c>
      <c r="V14" s="30">
        <v>1.2149389999999999E-3</v>
      </c>
      <c r="W14" s="30">
        <v>1.0422840000000001E-3</v>
      </c>
      <c r="X14" s="30">
        <v>0.1204035</v>
      </c>
      <c r="Y14" s="30">
        <v>1.5565179999999999E-6</v>
      </c>
      <c r="Z14" s="30">
        <v>8.1622389999999999E-5</v>
      </c>
      <c r="AA14" s="30">
        <v>0</v>
      </c>
      <c r="AB14" s="30">
        <v>3.0829030000000001E-5</v>
      </c>
      <c r="AC14" s="30"/>
      <c r="AD14" s="31">
        <f t="shared" si="15"/>
        <v>0.66831566646216389</v>
      </c>
      <c r="AE14" s="31">
        <f t="shared" si="8"/>
        <v>2.3764003478597213</v>
      </c>
      <c r="AF14" s="31">
        <f t="shared" si="9"/>
        <v>2.0386900578289295</v>
      </c>
      <c r="AG14" s="31">
        <f t="shared" si="10"/>
        <v>235.50723063752827</v>
      </c>
      <c r="AH14" s="31">
        <f t="shared" si="11"/>
        <v>3.0445231543722918E-3</v>
      </c>
      <c r="AI14" s="31">
        <f t="shared" si="12"/>
        <v>0.15965202861142977</v>
      </c>
      <c r="AJ14" s="31">
        <f t="shared" si="13"/>
        <v>0</v>
      </c>
      <c r="AK14" s="31">
        <f t="shared" si="14"/>
        <v>6.0301066651229238E-2</v>
      </c>
    </row>
    <row r="15" spans="1:38">
      <c r="A15" s="19">
        <v>2017</v>
      </c>
      <c r="B15" s="19" t="s">
        <v>26</v>
      </c>
      <c r="C15" s="19" t="s">
        <v>27</v>
      </c>
      <c r="D15" s="19">
        <v>2270002015</v>
      </c>
      <c r="E15" s="28" t="s">
        <v>38</v>
      </c>
      <c r="F15" s="28" t="s">
        <v>29</v>
      </c>
      <c r="G15" s="28">
        <v>120</v>
      </c>
      <c r="H15" s="29" t="s">
        <v>73</v>
      </c>
      <c r="I15" s="29" t="s">
        <v>211</v>
      </c>
      <c r="J15" s="29" t="s">
        <v>30</v>
      </c>
      <c r="K15" s="29" t="s">
        <v>31</v>
      </c>
      <c r="L15" s="29" t="s">
        <v>32</v>
      </c>
      <c r="M15" s="29" t="s">
        <v>33</v>
      </c>
      <c r="N15" s="29" t="s">
        <v>34</v>
      </c>
      <c r="O15" s="29" t="s">
        <v>35</v>
      </c>
      <c r="P15" s="29" t="s">
        <v>35</v>
      </c>
      <c r="Q15" s="29" t="s">
        <v>35</v>
      </c>
      <c r="R15" s="30">
        <v>25.943660000000001</v>
      </c>
      <c r="S15" s="30">
        <v>49.798920000000003</v>
      </c>
      <c r="T15" s="30">
        <v>134.2312</v>
      </c>
      <c r="U15" s="30">
        <v>1.852385E-3</v>
      </c>
      <c r="V15" s="30">
        <v>9.8248580000000005E-3</v>
      </c>
      <c r="W15" s="30">
        <v>1.18797E-2</v>
      </c>
      <c r="X15" s="30">
        <v>1.4674689999999999</v>
      </c>
      <c r="Y15" s="30">
        <v>1.7214159999999999E-5</v>
      </c>
      <c r="Z15" s="30">
        <v>9.5265240000000004E-4</v>
      </c>
      <c r="AA15" s="30">
        <v>0</v>
      </c>
      <c r="AB15" s="30">
        <v>1.671377E-4</v>
      </c>
      <c r="AC15" s="30"/>
      <c r="AD15" s="31">
        <f t="shared" si="15"/>
        <v>0.28121153229829077</v>
      </c>
      <c r="AE15" s="31">
        <f t="shared" si="8"/>
        <v>1.4915168136176447</v>
      </c>
      <c r="AF15" s="31">
        <f t="shared" si="9"/>
        <v>1.8034634486049095</v>
      </c>
      <c r="AG15" s="31">
        <f t="shared" si="10"/>
        <v>222.77723372314097</v>
      </c>
      <c r="AH15" s="31">
        <f t="shared" si="11"/>
        <v>2.6132906014829237E-3</v>
      </c>
      <c r="AI15" s="31">
        <f t="shared" si="12"/>
        <v>0.14462265735883431</v>
      </c>
      <c r="AJ15" s="31">
        <f t="shared" si="13"/>
        <v>0</v>
      </c>
      <c r="AK15" s="31">
        <f t="shared" si="14"/>
        <v>2.5373261347836462E-2</v>
      </c>
    </row>
    <row r="16" spans="1:38" hidden="1">
      <c r="A16" s="19">
        <v>2017</v>
      </c>
      <c r="B16" s="19" t="s">
        <v>26</v>
      </c>
      <c r="C16" s="19" t="s">
        <v>27</v>
      </c>
      <c r="D16" s="19">
        <v>2270002015</v>
      </c>
      <c r="E16" s="28" t="s">
        <v>38</v>
      </c>
      <c r="F16" s="28" t="s">
        <v>29</v>
      </c>
      <c r="G16" s="28">
        <v>175</v>
      </c>
      <c r="H16" s="29" t="s">
        <v>71</v>
      </c>
      <c r="I16" s="29" t="s">
        <v>210</v>
      </c>
      <c r="J16" s="29" t="s">
        <v>30</v>
      </c>
      <c r="K16" s="29" t="s">
        <v>31</v>
      </c>
      <c r="L16" s="29" t="s">
        <v>32</v>
      </c>
      <c r="M16" s="29" t="s">
        <v>33</v>
      </c>
      <c r="N16" s="29" t="s">
        <v>34</v>
      </c>
      <c r="O16" s="29" t="s">
        <v>35</v>
      </c>
      <c r="P16" s="29" t="s">
        <v>35</v>
      </c>
      <c r="Q16" s="29" t="s">
        <v>35</v>
      </c>
      <c r="R16" s="30">
        <v>10.432729999999999</v>
      </c>
      <c r="S16" s="30">
        <v>20.025649999999999</v>
      </c>
      <c r="T16" s="30">
        <v>98.657839999999993</v>
      </c>
      <c r="U16" s="30">
        <v>9.7419789999999998E-4</v>
      </c>
      <c r="V16" s="30">
        <v>6.1466020000000001E-3</v>
      </c>
      <c r="W16" s="30">
        <v>7.3098240000000004E-3</v>
      </c>
      <c r="X16" s="30">
        <v>1.0818749999999999</v>
      </c>
      <c r="Y16" s="30">
        <v>1.217295E-5</v>
      </c>
      <c r="Z16" s="30">
        <v>3.9822730000000001E-4</v>
      </c>
      <c r="AA16" s="30">
        <v>0</v>
      </c>
      <c r="AB16" s="30">
        <v>8.7900340000000006E-5</v>
      </c>
      <c r="AC16" s="30"/>
      <c r="AD16" s="31">
        <f t="shared" si="15"/>
        <v>0.25218866371878068</v>
      </c>
      <c r="AE16" s="31">
        <f t="shared" si="8"/>
        <v>1.5911585775243253</v>
      </c>
      <c r="AF16" s="31">
        <f t="shared" si="9"/>
        <v>1.8922795322998256</v>
      </c>
      <c r="AG16" s="31">
        <f t="shared" si="10"/>
        <v>280.06281943407578</v>
      </c>
      <c r="AH16" s="31">
        <f t="shared" si="11"/>
        <v>3.1511872423616717E-3</v>
      </c>
      <c r="AI16" s="31">
        <f t="shared" si="12"/>
        <v>0.10308830540831385</v>
      </c>
      <c r="AJ16" s="31">
        <f t="shared" si="13"/>
        <v>0</v>
      </c>
      <c r="AK16" s="31">
        <f t="shared" si="14"/>
        <v>2.2754585372260078E-2</v>
      </c>
    </row>
    <row r="17" spans="1:37" hidden="1">
      <c r="A17" s="19">
        <v>2017</v>
      </c>
      <c r="B17" s="19" t="s">
        <v>26</v>
      </c>
      <c r="C17" s="19" t="s">
        <v>27</v>
      </c>
      <c r="D17" s="19">
        <v>2270002015</v>
      </c>
      <c r="E17" s="28" t="s">
        <v>38</v>
      </c>
      <c r="F17" s="28" t="s">
        <v>29</v>
      </c>
      <c r="G17" s="28">
        <v>250</v>
      </c>
      <c r="H17" s="29" t="s">
        <v>87</v>
      </c>
      <c r="I17" s="29" t="s">
        <v>209</v>
      </c>
      <c r="J17" s="29" t="s">
        <v>30</v>
      </c>
      <c r="K17" s="29" t="s">
        <v>31</v>
      </c>
      <c r="L17" s="29" t="s">
        <v>36</v>
      </c>
      <c r="M17" s="29" t="s">
        <v>33</v>
      </c>
      <c r="N17" s="29" t="s">
        <v>34</v>
      </c>
      <c r="O17" s="29" t="s">
        <v>35</v>
      </c>
      <c r="P17" s="29" t="s">
        <v>35</v>
      </c>
      <c r="Q17" s="29" t="s">
        <v>35</v>
      </c>
      <c r="R17" s="30">
        <v>1.4798640000000001</v>
      </c>
      <c r="S17" s="30">
        <v>2.8405999999999998</v>
      </c>
      <c r="T17" s="30">
        <v>19.682539999999999</v>
      </c>
      <c r="U17" s="30">
        <v>1.4030060000000001E-4</v>
      </c>
      <c r="V17" s="30">
        <v>4.7861939999999998E-4</v>
      </c>
      <c r="W17" s="30">
        <v>1.2929009999999999E-3</v>
      </c>
      <c r="X17" s="30">
        <v>0.2172383</v>
      </c>
      <c r="Y17" s="30">
        <v>2.4443040000000002E-6</v>
      </c>
      <c r="Z17" s="30">
        <v>4.3036649999999997E-5</v>
      </c>
      <c r="AA17" s="30">
        <v>0</v>
      </c>
      <c r="AB17" s="30">
        <v>1.26591E-5</v>
      </c>
      <c r="AC17" s="30"/>
      <c r="AD17" s="31">
        <f t="shared" si="15"/>
        <v>0.17923073198620015</v>
      </c>
      <c r="AE17" s="31">
        <f t="shared" si="8"/>
        <v>0.61142507875800889</v>
      </c>
      <c r="AF17" s="31">
        <f t="shared" si="9"/>
        <v>1.6516507599802861</v>
      </c>
      <c r="AG17" s="31">
        <f t="shared" si="10"/>
        <v>277.51684258255301</v>
      </c>
      <c r="AH17" s="31">
        <f t="shared" si="11"/>
        <v>3.1225411375061614E-3</v>
      </c>
      <c r="AI17" s="31">
        <f t="shared" si="12"/>
        <v>5.4978312863479553E-2</v>
      </c>
      <c r="AJ17" s="31">
        <f t="shared" si="13"/>
        <v>0</v>
      </c>
      <c r="AK17" s="31">
        <f t="shared" si="14"/>
        <v>1.617170389354362E-2</v>
      </c>
    </row>
    <row r="18" spans="1:37" hidden="1">
      <c r="A18" s="19">
        <v>2017</v>
      </c>
      <c r="B18" s="19" t="s">
        <v>26</v>
      </c>
      <c r="C18" s="19" t="s">
        <v>27</v>
      </c>
      <c r="D18" s="19">
        <v>2270002015</v>
      </c>
      <c r="E18" s="28" t="s">
        <v>38</v>
      </c>
      <c r="F18" s="28" t="s">
        <v>29</v>
      </c>
      <c r="G18" s="28">
        <v>500</v>
      </c>
      <c r="H18" s="29" t="s">
        <v>98</v>
      </c>
      <c r="I18" s="29" t="s">
        <v>208</v>
      </c>
      <c r="J18" s="29" t="s">
        <v>30</v>
      </c>
      <c r="K18" s="29" t="s">
        <v>31</v>
      </c>
      <c r="L18" s="29" t="s">
        <v>36</v>
      </c>
      <c r="M18" s="29" t="s">
        <v>33</v>
      </c>
      <c r="N18" s="29" t="s">
        <v>34</v>
      </c>
      <c r="O18" s="29" t="s">
        <v>35</v>
      </c>
      <c r="P18" s="29" t="s">
        <v>35</v>
      </c>
      <c r="Q18" s="29" t="s">
        <v>35</v>
      </c>
      <c r="R18" s="30">
        <v>1.037747</v>
      </c>
      <c r="S18" s="30">
        <v>1.9919560000000001</v>
      </c>
      <c r="T18" s="30">
        <v>19.754010000000001</v>
      </c>
      <c r="U18" s="30">
        <v>1.3203959999999999E-4</v>
      </c>
      <c r="V18" s="30">
        <v>5.0571969999999998E-4</v>
      </c>
      <c r="W18" s="30">
        <v>1.1467770000000001E-3</v>
      </c>
      <c r="X18" s="30">
        <v>0.21802389999999999</v>
      </c>
      <c r="Y18" s="30">
        <v>2.139976E-6</v>
      </c>
      <c r="Z18" s="30">
        <v>4.0054030000000002E-5</v>
      </c>
      <c r="AA18" s="30">
        <v>0</v>
      </c>
      <c r="AB18" s="30">
        <v>1.1913720000000001E-5</v>
      </c>
      <c r="AC18" s="30"/>
      <c r="AD18" s="31">
        <f t="shared" si="15"/>
        <v>0.12027005126619263</v>
      </c>
      <c r="AE18" s="31">
        <f t="shared" si="8"/>
        <v>0.46064161240509333</v>
      </c>
      <c r="AF18" s="31">
        <f t="shared" si="9"/>
        <v>1.0445573038761902</v>
      </c>
      <c r="AG18" s="31">
        <f t="shared" si="10"/>
        <v>198.59001110466295</v>
      </c>
      <c r="AH18" s="31">
        <f t="shared" si="11"/>
        <v>1.9492260142292301E-3</v>
      </c>
      <c r="AI18" s="31">
        <f t="shared" si="12"/>
        <v>3.6483753673273916E-2</v>
      </c>
      <c r="AJ18" s="31">
        <f t="shared" si="13"/>
        <v>0</v>
      </c>
      <c r="AK18" s="31">
        <f t="shared" si="14"/>
        <v>1.0851772613451301E-2</v>
      </c>
    </row>
    <row r="19" spans="1:37" hidden="1">
      <c r="A19" s="19">
        <v>2017</v>
      </c>
      <c r="B19" s="19" t="s">
        <v>26</v>
      </c>
      <c r="C19" s="19" t="s">
        <v>27</v>
      </c>
      <c r="D19" s="19">
        <v>2270002018</v>
      </c>
      <c r="E19" s="28" t="s">
        <v>39</v>
      </c>
      <c r="F19" s="28" t="s">
        <v>29</v>
      </c>
      <c r="G19" s="28">
        <v>120</v>
      </c>
      <c r="H19" s="29" t="s">
        <v>90</v>
      </c>
      <c r="I19" s="29" t="s">
        <v>207</v>
      </c>
      <c r="J19" s="29" t="s">
        <v>30</v>
      </c>
      <c r="K19" s="29" t="s">
        <v>31</v>
      </c>
      <c r="L19" s="29" t="s">
        <v>32</v>
      </c>
      <c r="M19" s="29" t="s">
        <v>33</v>
      </c>
      <c r="N19" s="29" t="s">
        <v>34</v>
      </c>
      <c r="O19" s="29" t="s">
        <v>35</v>
      </c>
      <c r="P19" s="29" t="s">
        <v>35</v>
      </c>
      <c r="Q19" s="29" t="s">
        <v>35</v>
      </c>
      <c r="R19" s="30">
        <v>0.23948</v>
      </c>
      <c r="S19" s="30">
        <v>0.72781070000000003</v>
      </c>
      <c r="T19" s="30">
        <v>3.1292460000000002</v>
      </c>
      <c r="U19" s="30">
        <v>5.3967890000000001E-5</v>
      </c>
      <c r="V19" s="30">
        <v>2.4488E-4</v>
      </c>
      <c r="W19" s="30">
        <v>3.1818530000000001E-4</v>
      </c>
      <c r="X19" s="30">
        <v>3.4140200000000002E-2</v>
      </c>
      <c r="Y19" s="30">
        <v>4.0048209999999999E-7</v>
      </c>
      <c r="Z19" s="30">
        <v>2.6455880000000001E-5</v>
      </c>
      <c r="AA19" s="30">
        <v>0</v>
      </c>
      <c r="AB19" s="30">
        <v>4.869434E-6</v>
      </c>
      <c r="AC19" s="30"/>
      <c r="AD19" s="31">
        <f t="shared" si="15"/>
        <v>0.5605815473721395</v>
      </c>
      <c r="AE19" s="31">
        <f t="shared" si="8"/>
        <v>2.5436460332336419</v>
      </c>
      <c r="AF19" s="31">
        <f t="shared" si="9"/>
        <v>3.3050913760954601</v>
      </c>
      <c r="AG19" s="31">
        <f t="shared" si="10"/>
        <v>354.62505841147981</v>
      </c>
      <c r="AH19" s="31">
        <f t="shared" si="11"/>
        <v>4.1599342741182564E-3</v>
      </c>
      <c r="AI19" s="31">
        <f t="shared" si="12"/>
        <v>0.27480559546596389</v>
      </c>
      <c r="AJ19" s="31">
        <f t="shared" si="13"/>
        <v>0</v>
      </c>
      <c r="AK19" s="31">
        <f t="shared" si="14"/>
        <v>5.0580351511732374E-2</v>
      </c>
    </row>
    <row r="20" spans="1:37" hidden="1">
      <c r="A20" s="19">
        <v>2017</v>
      </c>
      <c r="B20" s="19" t="s">
        <v>26</v>
      </c>
      <c r="C20" s="19" t="s">
        <v>27</v>
      </c>
      <c r="D20" s="19">
        <v>2270002018</v>
      </c>
      <c r="E20" s="28" t="s">
        <v>39</v>
      </c>
      <c r="F20" s="28" t="s">
        <v>29</v>
      </c>
      <c r="G20" s="28">
        <v>175</v>
      </c>
      <c r="H20" s="29" t="s">
        <v>71</v>
      </c>
      <c r="I20" s="29" t="s">
        <v>206</v>
      </c>
      <c r="J20" s="29" t="s">
        <v>30</v>
      </c>
      <c r="K20" s="29" t="s">
        <v>31</v>
      </c>
      <c r="L20" s="29" t="s">
        <v>32</v>
      </c>
      <c r="M20" s="29" t="s">
        <v>33</v>
      </c>
      <c r="N20" s="29" t="s">
        <v>34</v>
      </c>
      <c r="O20" s="29" t="s">
        <v>35</v>
      </c>
      <c r="P20" s="29" t="s">
        <v>35</v>
      </c>
      <c r="Q20" s="29" t="s">
        <v>35</v>
      </c>
      <c r="R20" s="30">
        <v>2.1921629999999999</v>
      </c>
      <c r="S20" s="30">
        <v>6.6622690000000002</v>
      </c>
      <c r="T20" s="30">
        <v>45.01099</v>
      </c>
      <c r="U20" s="30">
        <v>5.6135410000000005E-4</v>
      </c>
      <c r="V20" s="30">
        <v>2.9875140000000001E-3</v>
      </c>
      <c r="W20" s="30">
        <v>3.900209E-3</v>
      </c>
      <c r="X20" s="30">
        <v>0.49281079999999999</v>
      </c>
      <c r="Y20" s="30">
        <v>5.5449689999999996E-6</v>
      </c>
      <c r="Z20" s="30">
        <v>2.203125E-4</v>
      </c>
      <c r="AA20" s="30">
        <v>0</v>
      </c>
      <c r="AB20" s="30">
        <v>5.0650099999999998E-5</v>
      </c>
      <c r="AC20" s="30"/>
      <c r="AD20" s="31">
        <f t="shared" si="15"/>
        <v>0.43679708135471573</v>
      </c>
      <c r="AE20" s="31">
        <f t="shared" si="8"/>
        <v>2.3246243248358782</v>
      </c>
      <c r="AF20" s="31">
        <f t="shared" si="9"/>
        <v>3.0348044271403634</v>
      </c>
      <c r="AG20" s="31">
        <f t="shared" si="10"/>
        <v>383.46262920335403</v>
      </c>
      <c r="AH20" s="31">
        <f t="shared" si="11"/>
        <v>4.3146140295445886E-3</v>
      </c>
      <c r="AI20" s="31">
        <f t="shared" si="12"/>
        <v>0.17142808253464398</v>
      </c>
      <c r="AJ20" s="31">
        <f t="shared" si="13"/>
        <v>0</v>
      </c>
      <c r="AK20" s="31">
        <f t="shared" si="14"/>
        <v>3.9411515566243269E-2</v>
      </c>
    </row>
    <row r="21" spans="1:37" hidden="1">
      <c r="A21" s="19">
        <v>2017</v>
      </c>
      <c r="B21" s="19" t="s">
        <v>26</v>
      </c>
      <c r="C21" s="19" t="s">
        <v>27</v>
      </c>
      <c r="D21" s="19">
        <v>2270002018</v>
      </c>
      <c r="E21" s="28" t="s">
        <v>39</v>
      </c>
      <c r="F21" s="28" t="s">
        <v>29</v>
      </c>
      <c r="G21" s="28">
        <v>250</v>
      </c>
      <c r="H21" s="29" t="s">
        <v>87</v>
      </c>
      <c r="I21" s="29" t="s">
        <v>205</v>
      </c>
      <c r="J21" s="29" t="s">
        <v>30</v>
      </c>
      <c r="K21" s="29" t="s">
        <v>31</v>
      </c>
      <c r="L21" s="29" t="s">
        <v>36</v>
      </c>
      <c r="M21" s="29" t="s">
        <v>33</v>
      </c>
      <c r="N21" s="29" t="s">
        <v>34</v>
      </c>
      <c r="O21" s="29" t="s">
        <v>35</v>
      </c>
      <c r="P21" s="29" t="s">
        <v>35</v>
      </c>
      <c r="Q21" s="29" t="s">
        <v>35</v>
      </c>
      <c r="R21" s="30">
        <v>2.136898</v>
      </c>
      <c r="S21" s="30">
        <v>6.4943109999999997</v>
      </c>
      <c r="T21" s="30">
        <v>61.666930000000001</v>
      </c>
      <c r="U21" s="30">
        <v>5.8639149999999997E-4</v>
      </c>
      <c r="V21" s="30">
        <v>1.77881E-3</v>
      </c>
      <c r="W21" s="30">
        <v>4.8294519999999997E-3</v>
      </c>
      <c r="X21" s="30">
        <v>0.67957199999999995</v>
      </c>
      <c r="Y21" s="30">
        <v>7.6463479999999996E-6</v>
      </c>
      <c r="Z21" s="30">
        <v>1.794721E-4</v>
      </c>
      <c r="AA21" s="30">
        <v>0</v>
      </c>
      <c r="AB21" s="30">
        <v>5.2909170000000003E-5</v>
      </c>
      <c r="AC21" s="30"/>
      <c r="AD21" s="31">
        <f t="shared" si="15"/>
        <v>0.32765561661583503</v>
      </c>
      <c r="AE21" s="31">
        <f t="shared" si="8"/>
        <v>0.99393849909559295</v>
      </c>
      <c r="AF21" s="31">
        <f t="shared" si="9"/>
        <v>2.6985334422081109</v>
      </c>
      <c r="AG21" s="31">
        <f t="shared" si="10"/>
        <v>379.72170929294884</v>
      </c>
      <c r="AH21" s="31">
        <f t="shared" si="11"/>
        <v>4.2725190743714003E-3</v>
      </c>
      <c r="AI21" s="31">
        <f t="shared" si="12"/>
        <v>0.10028290244800413</v>
      </c>
      <c r="AJ21" s="31">
        <f t="shared" si="13"/>
        <v>0</v>
      </c>
      <c r="AK21" s="31">
        <f t="shared" si="14"/>
        <v>2.9563843815918273E-2</v>
      </c>
    </row>
    <row r="22" spans="1:37">
      <c r="A22" s="19">
        <v>2017</v>
      </c>
      <c r="B22" s="19" t="s">
        <v>26</v>
      </c>
      <c r="C22" s="19" t="s">
        <v>27</v>
      </c>
      <c r="D22" s="19">
        <v>2270002018</v>
      </c>
      <c r="E22" s="28" t="s">
        <v>39</v>
      </c>
      <c r="F22" s="28" t="s">
        <v>29</v>
      </c>
      <c r="G22" s="28">
        <v>500</v>
      </c>
      <c r="H22" s="29" t="s">
        <v>98</v>
      </c>
      <c r="I22" s="29" t="s">
        <v>204</v>
      </c>
      <c r="J22" s="29" t="s">
        <v>30</v>
      </c>
      <c r="K22" s="29" t="s">
        <v>31</v>
      </c>
      <c r="L22" s="29" t="s">
        <v>36</v>
      </c>
      <c r="M22" s="29" t="s">
        <v>33</v>
      </c>
      <c r="N22" s="29" t="s">
        <v>34</v>
      </c>
      <c r="O22" s="29" t="s">
        <v>35</v>
      </c>
      <c r="P22" s="29" t="s">
        <v>35</v>
      </c>
      <c r="Q22" s="29" t="s">
        <v>35</v>
      </c>
      <c r="R22" s="30">
        <v>5.8826099999999997</v>
      </c>
      <c r="S22" s="30">
        <v>17.878019999999999</v>
      </c>
      <c r="T22" s="30">
        <v>260.58120000000002</v>
      </c>
      <c r="U22" s="30">
        <v>2.3176410000000001E-3</v>
      </c>
      <c r="V22" s="30">
        <v>8.5430330000000002E-3</v>
      </c>
      <c r="W22" s="30">
        <v>1.8265389999999999E-2</v>
      </c>
      <c r="X22" s="30">
        <v>2.870673</v>
      </c>
      <c r="Y22" s="30">
        <v>2.817659E-5</v>
      </c>
      <c r="Z22" s="30">
        <v>6.9384890000000004E-4</v>
      </c>
      <c r="AA22" s="30">
        <v>0</v>
      </c>
      <c r="AB22" s="30">
        <v>2.0911709999999999E-4</v>
      </c>
      <c r="AC22" s="30"/>
      <c r="AD22" s="31">
        <f t="shared" si="15"/>
        <v>0.23521216725342076</v>
      </c>
      <c r="AE22" s="31">
        <f t="shared" si="8"/>
        <v>0.8670131857554696</v>
      </c>
      <c r="AF22" s="31">
        <f t="shared" si="9"/>
        <v>1.8537133091919578</v>
      </c>
      <c r="AG22" s="31">
        <f t="shared" si="10"/>
        <v>291.33813986112563</v>
      </c>
      <c r="AH22" s="31">
        <f t="shared" si="11"/>
        <v>2.8595786835454939E-3</v>
      </c>
      <c r="AI22" s="31">
        <f t="shared" si="12"/>
        <v>7.0417162759634472E-2</v>
      </c>
      <c r="AJ22" s="31">
        <f t="shared" si="13"/>
        <v>0</v>
      </c>
      <c r="AK22" s="31">
        <f t="shared" si="14"/>
        <v>2.1222823681817115E-2</v>
      </c>
    </row>
    <row r="23" spans="1:37" hidden="1">
      <c r="A23" s="19">
        <v>2017</v>
      </c>
      <c r="B23" s="19" t="s">
        <v>26</v>
      </c>
      <c r="C23" s="19" t="s">
        <v>27</v>
      </c>
      <c r="D23" s="19">
        <v>2270002018</v>
      </c>
      <c r="E23" s="28" t="s">
        <v>39</v>
      </c>
      <c r="F23" s="28" t="s">
        <v>29</v>
      </c>
      <c r="G23" s="28">
        <v>750</v>
      </c>
      <c r="H23" s="29" t="s">
        <v>96</v>
      </c>
      <c r="I23" s="29" t="s">
        <v>203</v>
      </c>
      <c r="J23" s="29" t="s">
        <v>30</v>
      </c>
      <c r="K23" s="29" t="s">
        <v>31</v>
      </c>
      <c r="L23" s="29" t="s">
        <v>36</v>
      </c>
      <c r="M23" s="29" t="s">
        <v>33</v>
      </c>
      <c r="N23" s="29" t="s">
        <v>34</v>
      </c>
      <c r="O23" s="29" t="s">
        <v>35</v>
      </c>
      <c r="P23" s="29" t="s">
        <v>35</v>
      </c>
      <c r="Q23" s="29" t="s">
        <v>35</v>
      </c>
      <c r="R23" s="30">
        <v>39.021999999999998</v>
      </c>
      <c r="S23" s="30">
        <v>118.5929</v>
      </c>
      <c r="T23" s="30">
        <v>2986.17</v>
      </c>
      <c r="U23" s="30">
        <v>2.668591E-2</v>
      </c>
      <c r="V23" s="30">
        <v>9.7898609999999997E-2</v>
      </c>
      <c r="W23" s="30">
        <v>0.2146795</v>
      </c>
      <c r="X23" s="30">
        <v>32.896380000000001</v>
      </c>
      <c r="Y23" s="30">
        <v>3.3076410000000003E-4</v>
      </c>
      <c r="Z23" s="30">
        <v>8.0606069999999991E-3</v>
      </c>
      <c r="AA23" s="30">
        <v>0</v>
      </c>
      <c r="AB23" s="30">
        <v>2.407827E-3</v>
      </c>
      <c r="AC23" s="30"/>
      <c r="AD23" s="31">
        <f t="shared" si="15"/>
        <v>0.27218557549397987</v>
      </c>
      <c r="AE23" s="31">
        <f t="shared" si="8"/>
        <v>0.99852654464137403</v>
      </c>
      <c r="AF23" s="31">
        <f t="shared" si="9"/>
        <v>2.1896447696278614</v>
      </c>
      <c r="AG23" s="31">
        <f t="shared" si="10"/>
        <v>335.52987782573837</v>
      </c>
      <c r="AH23" s="31">
        <f t="shared" si="11"/>
        <v>3.3736611159690005E-3</v>
      </c>
      <c r="AI23" s="31">
        <f t="shared" si="12"/>
        <v>8.2214957448548787E-2</v>
      </c>
      <c r="AJ23" s="31">
        <f t="shared" si="13"/>
        <v>0</v>
      </c>
      <c r="AK23" s="31">
        <f t="shared" si="14"/>
        <v>2.4558869369076902E-2</v>
      </c>
    </row>
    <row r="24" spans="1:37" hidden="1">
      <c r="A24" s="19">
        <v>2017</v>
      </c>
      <c r="B24" s="19" t="s">
        <v>26</v>
      </c>
      <c r="C24" s="19" t="s">
        <v>27</v>
      </c>
      <c r="D24" s="19">
        <v>2270002021</v>
      </c>
      <c r="E24" s="28" t="s">
        <v>40</v>
      </c>
      <c r="F24" s="28" t="s">
        <v>29</v>
      </c>
      <c r="G24" s="28">
        <v>25</v>
      </c>
      <c r="H24" s="29" t="s">
        <v>81</v>
      </c>
      <c r="I24" s="29" t="s">
        <v>202</v>
      </c>
      <c r="J24" s="29" t="s">
        <v>30</v>
      </c>
      <c r="K24" s="29" t="s">
        <v>31</v>
      </c>
      <c r="L24" s="29" t="s">
        <v>32</v>
      </c>
      <c r="M24" s="29" t="s">
        <v>33</v>
      </c>
      <c r="N24" s="29" t="s">
        <v>34</v>
      </c>
      <c r="O24" s="29" t="s">
        <v>35</v>
      </c>
      <c r="P24" s="29" t="s">
        <v>35</v>
      </c>
      <c r="Q24" s="29" t="s">
        <v>35</v>
      </c>
      <c r="R24" s="30">
        <v>0.1596533</v>
      </c>
      <c r="S24" s="30">
        <v>0.36292400000000002</v>
      </c>
      <c r="T24" s="30">
        <v>0.20853350000000001</v>
      </c>
      <c r="U24" s="30">
        <v>2.7619249999999998E-6</v>
      </c>
      <c r="V24" s="30">
        <v>9.4268200000000007E-6</v>
      </c>
      <c r="W24" s="30">
        <v>1.7453150000000001E-5</v>
      </c>
      <c r="X24" s="30">
        <v>2.289428E-3</v>
      </c>
      <c r="Y24" s="30">
        <v>2.90485E-8</v>
      </c>
      <c r="Z24" s="30">
        <v>6.5458389999999999E-7</v>
      </c>
      <c r="AA24" s="30">
        <v>0</v>
      </c>
      <c r="AB24" s="30">
        <v>2.4920399999999999E-7</v>
      </c>
      <c r="AC24" s="30"/>
      <c r="AD24" s="31">
        <f t="shared" si="15"/>
        <v>0.27615901511060165</v>
      </c>
      <c r="AE24" s="31">
        <f t="shared" si="8"/>
        <v>0.94256771158699892</v>
      </c>
      <c r="AF24" s="31">
        <f t="shared" si="9"/>
        <v>1.7451034023652339</v>
      </c>
      <c r="AG24" s="31">
        <f t="shared" si="10"/>
        <v>228.91504354630723</v>
      </c>
      <c r="AH24" s="31">
        <f t="shared" si="11"/>
        <v>2.904497823235719E-3</v>
      </c>
      <c r="AI24" s="31">
        <f t="shared" si="12"/>
        <v>6.5450453988162807E-2</v>
      </c>
      <c r="AJ24" s="31">
        <f t="shared" si="13"/>
        <v>0</v>
      </c>
      <c r="AK24" s="31">
        <f t="shared" si="14"/>
        <v>2.4917378712898564E-2</v>
      </c>
    </row>
    <row r="25" spans="1:37" hidden="1">
      <c r="A25" s="19">
        <v>2017</v>
      </c>
      <c r="B25" s="19" t="s">
        <v>26</v>
      </c>
      <c r="C25" s="19" t="s">
        <v>27</v>
      </c>
      <c r="D25" s="19">
        <v>2270002021</v>
      </c>
      <c r="E25" s="28" t="s">
        <v>40</v>
      </c>
      <c r="F25" s="28" t="s">
        <v>29</v>
      </c>
      <c r="G25" s="28">
        <v>50</v>
      </c>
      <c r="H25" s="29" t="s">
        <v>75</v>
      </c>
      <c r="I25" s="29" t="s">
        <v>201</v>
      </c>
      <c r="J25" s="29" t="s">
        <v>30</v>
      </c>
      <c r="K25" s="29" t="s">
        <v>31</v>
      </c>
      <c r="L25" s="29" t="s">
        <v>32</v>
      </c>
      <c r="M25" s="29" t="s">
        <v>33</v>
      </c>
      <c r="N25" s="29" t="s">
        <v>34</v>
      </c>
      <c r="O25" s="29" t="s">
        <v>35</v>
      </c>
      <c r="P25" s="29" t="s">
        <v>35</v>
      </c>
      <c r="Q25" s="29" t="s">
        <v>35</v>
      </c>
      <c r="R25" s="30">
        <v>0.1350913</v>
      </c>
      <c r="S25" s="30">
        <v>0.30929810000000002</v>
      </c>
      <c r="T25" s="30">
        <v>0.34414980000000001</v>
      </c>
      <c r="U25" s="30">
        <v>1.3799380000000001E-5</v>
      </c>
      <c r="V25" s="30">
        <v>4.2781770000000002E-5</v>
      </c>
      <c r="W25" s="30">
        <v>3.4505010000000003E-5</v>
      </c>
      <c r="X25" s="30">
        <v>3.6968980000000001E-3</v>
      </c>
      <c r="Y25" s="30">
        <v>4.779166E-8</v>
      </c>
      <c r="Z25" s="30">
        <v>3.1184399999999999E-6</v>
      </c>
      <c r="AA25" s="30">
        <v>0</v>
      </c>
      <c r="AB25" s="30">
        <v>1.245096E-6</v>
      </c>
      <c r="AC25" s="30"/>
      <c r="AD25" s="31">
        <f t="shared" si="15"/>
        <v>0.80949721553414011</v>
      </c>
      <c r="AE25" s="31">
        <f t="shared" si="8"/>
        <v>2.509657947720985</v>
      </c>
      <c r="AF25" s="31">
        <f t="shared" si="9"/>
        <v>2.0241278605979152</v>
      </c>
      <c r="AG25" s="31">
        <f t="shared" si="10"/>
        <v>216.86689091203598</v>
      </c>
      <c r="AH25" s="31">
        <f t="shared" si="11"/>
        <v>2.8035473837052342E-3</v>
      </c>
      <c r="AI25" s="31">
        <f t="shared" si="12"/>
        <v>0.18293347214224723</v>
      </c>
      <c r="AJ25" s="31">
        <f t="shared" si="13"/>
        <v>0</v>
      </c>
      <c r="AK25" s="31">
        <f t="shared" si="14"/>
        <v>7.303963982966595E-2</v>
      </c>
    </row>
    <row r="26" spans="1:37">
      <c r="A26" s="19">
        <v>2017</v>
      </c>
      <c r="B26" s="19" t="s">
        <v>26</v>
      </c>
      <c r="C26" s="19" t="s">
        <v>27</v>
      </c>
      <c r="D26" s="19">
        <v>2270002021</v>
      </c>
      <c r="E26" s="28" t="s">
        <v>40</v>
      </c>
      <c r="F26" s="28" t="s">
        <v>29</v>
      </c>
      <c r="G26" s="28">
        <v>120</v>
      </c>
      <c r="H26" s="29" t="s">
        <v>73</v>
      </c>
      <c r="I26" s="29" t="s">
        <v>200</v>
      </c>
      <c r="J26" s="29" t="s">
        <v>30</v>
      </c>
      <c r="K26" s="29" t="s">
        <v>31</v>
      </c>
      <c r="L26" s="29" t="s">
        <v>32</v>
      </c>
      <c r="M26" s="29" t="s">
        <v>33</v>
      </c>
      <c r="N26" s="29" t="s">
        <v>34</v>
      </c>
      <c r="O26" s="29" t="s">
        <v>35</v>
      </c>
      <c r="P26" s="29" t="s">
        <v>35</v>
      </c>
      <c r="Q26" s="29" t="s">
        <v>35</v>
      </c>
      <c r="R26" s="30">
        <v>1.946542</v>
      </c>
      <c r="S26" s="30">
        <v>4.4567059999999996</v>
      </c>
      <c r="T26" s="30">
        <v>11.11947</v>
      </c>
      <c r="U26" s="30">
        <v>1.9259449999999999E-4</v>
      </c>
      <c r="V26" s="30">
        <v>8.5464829999999995E-4</v>
      </c>
      <c r="W26" s="30">
        <v>1.159715E-3</v>
      </c>
      <c r="X26" s="30">
        <v>0.12133480000000001</v>
      </c>
      <c r="Y26" s="30">
        <v>1.4233199999999999E-6</v>
      </c>
      <c r="Z26" s="30">
        <v>9.7528750000000004E-5</v>
      </c>
      <c r="AA26" s="30">
        <v>0</v>
      </c>
      <c r="AB26" s="30">
        <v>1.737749E-5</v>
      </c>
      <c r="AC26" s="30"/>
      <c r="AD26" s="31">
        <f t="shared" si="15"/>
        <v>0.32670192290000732</v>
      </c>
      <c r="AE26" s="31">
        <f t="shared" si="8"/>
        <v>1.4497570959358772</v>
      </c>
      <c r="AF26" s="31">
        <f t="shared" si="9"/>
        <v>1.9672478732050085</v>
      </c>
      <c r="AG26" s="31">
        <f t="shared" si="10"/>
        <v>205.82266095183306</v>
      </c>
      <c r="AH26" s="31">
        <f t="shared" si="11"/>
        <v>2.4144063350824579E-3</v>
      </c>
      <c r="AI26" s="31">
        <f t="shared" si="12"/>
        <v>0.16543997966210924</v>
      </c>
      <c r="AJ26" s="31">
        <f t="shared" si="13"/>
        <v>0</v>
      </c>
      <c r="AK26" s="31">
        <f t="shared" si="14"/>
        <v>2.9477785700919024E-2</v>
      </c>
    </row>
    <row r="27" spans="1:37" hidden="1">
      <c r="A27" s="19">
        <v>2017</v>
      </c>
      <c r="B27" s="19" t="s">
        <v>26</v>
      </c>
      <c r="C27" s="19" t="s">
        <v>27</v>
      </c>
      <c r="D27" s="19">
        <v>2270002021</v>
      </c>
      <c r="E27" s="28" t="s">
        <v>40</v>
      </c>
      <c r="F27" s="28" t="s">
        <v>29</v>
      </c>
      <c r="G27" s="28">
        <v>175</v>
      </c>
      <c r="H27" s="29" t="s">
        <v>71</v>
      </c>
      <c r="I27" s="29" t="s">
        <v>199</v>
      </c>
      <c r="J27" s="29" t="s">
        <v>30</v>
      </c>
      <c r="K27" s="29" t="s">
        <v>31</v>
      </c>
      <c r="L27" s="29" t="s">
        <v>32</v>
      </c>
      <c r="M27" s="29" t="s">
        <v>33</v>
      </c>
      <c r="N27" s="29" t="s">
        <v>34</v>
      </c>
      <c r="O27" s="29" t="s">
        <v>35</v>
      </c>
      <c r="P27" s="29" t="s">
        <v>35</v>
      </c>
      <c r="Q27" s="29" t="s">
        <v>35</v>
      </c>
      <c r="R27" s="30">
        <v>0.91493630000000004</v>
      </c>
      <c r="S27" s="30">
        <v>2.094792</v>
      </c>
      <c r="T27" s="30">
        <v>9.6529589999999992</v>
      </c>
      <c r="U27" s="30">
        <v>1.186411E-4</v>
      </c>
      <c r="V27" s="30">
        <v>6.2673890000000004E-4</v>
      </c>
      <c r="W27" s="30">
        <v>8.6325219999999997E-4</v>
      </c>
      <c r="X27" s="30">
        <v>0.1057163</v>
      </c>
      <c r="Y27" s="30">
        <v>1.1894899999999999E-6</v>
      </c>
      <c r="Z27" s="30">
        <v>4.8367739999999997E-5</v>
      </c>
      <c r="AA27" s="30">
        <v>0</v>
      </c>
      <c r="AB27" s="30">
        <v>1.07048E-5</v>
      </c>
      <c r="AC27" s="30"/>
      <c r="AD27" s="31">
        <f t="shared" si="15"/>
        <v>0.29360216307872095</v>
      </c>
      <c r="AE27" s="31">
        <f t="shared" si="8"/>
        <v>1.5509962123208414</v>
      </c>
      <c r="AF27" s="31">
        <f t="shared" si="9"/>
        <v>2.1362977349541148</v>
      </c>
      <c r="AG27" s="31">
        <f t="shared" si="10"/>
        <v>261.61704799330914</v>
      </c>
      <c r="AH27" s="31">
        <f t="shared" si="11"/>
        <v>2.9436412588934847E-3</v>
      </c>
      <c r="AI27" s="31">
        <f t="shared" si="12"/>
        <v>0.11969606727541446</v>
      </c>
      <c r="AJ27" s="31">
        <f t="shared" si="13"/>
        <v>0</v>
      </c>
      <c r="AK27" s="31">
        <f t="shared" si="14"/>
        <v>2.6491261757730603E-2</v>
      </c>
    </row>
    <row r="28" spans="1:37" hidden="1">
      <c r="A28" s="19">
        <v>2017</v>
      </c>
      <c r="B28" s="19" t="s">
        <v>26</v>
      </c>
      <c r="C28" s="19" t="s">
        <v>27</v>
      </c>
      <c r="D28" s="19">
        <v>2270002021</v>
      </c>
      <c r="E28" s="28" t="s">
        <v>40</v>
      </c>
      <c r="F28" s="28" t="s">
        <v>29</v>
      </c>
      <c r="G28" s="28">
        <v>250</v>
      </c>
      <c r="H28" s="29" t="s">
        <v>87</v>
      </c>
      <c r="I28" s="29" t="s">
        <v>198</v>
      </c>
      <c r="J28" s="29" t="s">
        <v>30</v>
      </c>
      <c r="K28" s="29" t="s">
        <v>31</v>
      </c>
      <c r="L28" s="29" t="s">
        <v>36</v>
      </c>
      <c r="M28" s="29" t="s">
        <v>33</v>
      </c>
      <c r="N28" s="29" t="s">
        <v>34</v>
      </c>
      <c r="O28" s="29" t="s">
        <v>35</v>
      </c>
      <c r="P28" s="29" t="s">
        <v>35</v>
      </c>
      <c r="Q28" s="29" t="s">
        <v>35</v>
      </c>
      <c r="R28" s="30">
        <v>0.25790150000000001</v>
      </c>
      <c r="S28" s="30">
        <v>0.59047810000000001</v>
      </c>
      <c r="T28" s="30">
        <v>3.27285</v>
      </c>
      <c r="U28" s="30">
        <v>3.0060260000000001E-5</v>
      </c>
      <c r="V28" s="30">
        <v>9.3521030000000003E-5</v>
      </c>
      <c r="W28" s="30">
        <v>2.6568579999999999E-4</v>
      </c>
      <c r="X28" s="30">
        <v>3.6072760000000002E-2</v>
      </c>
      <c r="Y28" s="30">
        <v>4.0588049999999999E-7</v>
      </c>
      <c r="Z28" s="30">
        <v>9.7164250000000007E-6</v>
      </c>
      <c r="AA28" s="30">
        <v>0</v>
      </c>
      <c r="AB28" s="30">
        <v>2.7122890000000002E-6</v>
      </c>
      <c r="AC28" s="30"/>
      <c r="AD28" s="31">
        <f t="shared" si="15"/>
        <v>0.18473618494572452</v>
      </c>
      <c r="AE28" s="31">
        <f t="shared" si="8"/>
        <v>0.57473615645355858</v>
      </c>
      <c r="AF28" s="31">
        <f t="shared" si="9"/>
        <v>1.6327796594657786</v>
      </c>
      <c r="AG28" s="31">
        <f t="shared" si="10"/>
        <v>221.68617513164332</v>
      </c>
      <c r="AH28" s="31">
        <f t="shared" si="11"/>
        <v>2.4943501857223834E-3</v>
      </c>
      <c r="AI28" s="31">
        <f t="shared" si="12"/>
        <v>5.971256688436033E-2</v>
      </c>
      <c r="AJ28" s="31">
        <f t="shared" si="13"/>
        <v>0</v>
      </c>
      <c r="AK28" s="31">
        <f t="shared" si="14"/>
        <v>1.6668449385675778E-2</v>
      </c>
    </row>
    <row r="29" spans="1:37" hidden="1">
      <c r="A29" s="19">
        <v>2017</v>
      </c>
      <c r="B29" s="19" t="s">
        <v>26</v>
      </c>
      <c r="C29" s="19" t="s">
        <v>27</v>
      </c>
      <c r="D29" s="19">
        <v>2270002024</v>
      </c>
      <c r="E29" s="28" t="s">
        <v>41</v>
      </c>
      <c r="F29" s="28" t="s">
        <v>29</v>
      </c>
      <c r="G29" s="28">
        <v>50</v>
      </c>
      <c r="H29" s="29" t="s">
        <v>103</v>
      </c>
      <c r="I29" s="29" t="s">
        <v>197</v>
      </c>
      <c r="J29" s="29" t="s">
        <v>30</v>
      </c>
      <c r="K29" s="29" t="s">
        <v>31</v>
      </c>
      <c r="L29" s="29" t="s">
        <v>32</v>
      </c>
      <c r="M29" s="29" t="s">
        <v>33</v>
      </c>
      <c r="N29" s="29" t="s">
        <v>34</v>
      </c>
      <c r="O29" s="29" t="s">
        <v>35</v>
      </c>
      <c r="P29" s="29" t="s">
        <v>35</v>
      </c>
      <c r="Q29" s="29" t="s">
        <v>35</v>
      </c>
      <c r="R29" s="30">
        <v>0.12281019999999999</v>
      </c>
      <c r="S29" s="30">
        <v>0.1520271</v>
      </c>
      <c r="T29" s="30">
        <v>9.8847050000000006E-2</v>
      </c>
      <c r="U29" s="30">
        <v>2.6529949999999999E-6</v>
      </c>
      <c r="V29" s="30">
        <v>9.6765869999999992E-6</v>
      </c>
      <c r="W29" s="30">
        <v>8.9626279999999995E-6</v>
      </c>
      <c r="X29" s="30">
        <v>1.0714100000000001E-3</v>
      </c>
      <c r="Y29" s="30">
        <v>1.385065E-8</v>
      </c>
      <c r="Z29" s="30">
        <v>6.5063910000000003E-7</v>
      </c>
      <c r="AA29" s="30">
        <v>0</v>
      </c>
      <c r="AB29" s="30">
        <v>2.393755E-7</v>
      </c>
      <c r="AC29" s="30"/>
      <c r="AD29" s="31">
        <f t="shared" si="15"/>
        <v>0.31662737288286108</v>
      </c>
      <c r="AE29" s="31">
        <f t="shared" si="8"/>
        <v>1.1548730096673554</v>
      </c>
      <c r="AF29" s="31">
        <f t="shared" si="9"/>
        <v>1.0696640430028594</v>
      </c>
      <c r="AG29" s="31">
        <f t="shared" si="10"/>
        <v>127.86972217453336</v>
      </c>
      <c r="AH29" s="31">
        <f t="shared" si="11"/>
        <v>1.6530355022229591E-3</v>
      </c>
      <c r="AI29" s="31">
        <f t="shared" si="12"/>
        <v>7.7651917522599603E-2</v>
      </c>
      <c r="AJ29" s="31">
        <f t="shared" si="13"/>
        <v>0</v>
      </c>
      <c r="AK29" s="31">
        <f t="shared" si="14"/>
        <v>2.8568781960584658E-2</v>
      </c>
    </row>
    <row r="30" spans="1:37" hidden="1">
      <c r="A30" s="19">
        <v>2017</v>
      </c>
      <c r="B30" s="19" t="s">
        <v>26</v>
      </c>
      <c r="C30" s="19" t="s">
        <v>27</v>
      </c>
      <c r="D30" s="19">
        <v>2270002024</v>
      </c>
      <c r="E30" s="28" t="s">
        <v>41</v>
      </c>
      <c r="F30" s="28" t="s">
        <v>29</v>
      </c>
      <c r="G30" s="28">
        <v>120</v>
      </c>
      <c r="H30" s="29" t="s">
        <v>73</v>
      </c>
      <c r="I30" s="29" t="s">
        <v>196</v>
      </c>
      <c r="J30" s="29" t="s">
        <v>30</v>
      </c>
      <c r="K30" s="29" t="s">
        <v>31</v>
      </c>
      <c r="L30" s="29" t="s">
        <v>32</v>
      </c>
      <c r="M30" s="29" t="s">
        <v>33</v>
      </c>
      <c r="N30" s="29" t="s">
        <v>34</v>
      </c>
      <c r="O30" s="29" t="s">
        <v>35</v>
      </c>
      <c r="P30" s="29" t="s">
        <v>35</v>
      </c>
      <c r="Q30" s="29" t="s">
        <v>35</v>
      </c>
      <c r="R30" s="30">
        <v>2.456204E-2</v>
      </c>
      <c r="S30" s="30">
        <v>3.0405430000000001E-2</v>
      </c>
      <c r="T30" s="30">
        <v>8.8515780000000002E-2</v>
      </c>
      <c r="U30" s="30">
        <v>1.108829E-6</v>
      </c>
      <c r="V30" s="30">
        <v>6.2287470000000004E-6</v>
      </c>
      <c r="W30" s="30">
        <v>7.6251890000000002E-6</v>
      </c>
      <c r="X30" s="30">
        <v>9.6855420000000001E-4</v>
      </c>
      <c r="Y30" s="30">
        <v>1.136164E-8</v>
      </c>
      <c r="Z30" s="30">
        <v>5.6555870000000004E-7</v>
      </c>
      <c r="AA30" s="30">
        <v>0</v>
      </c>
      <c r="AB30" s="30">
        <v>1.000478E-7</v>
      </c>
      <c r="AC30" s="30"/>
      <c r="AD30" s="31">
        <f t="shared" si="15"/>
        <v>0.27569901955012638</v>
      </c>
      <c r="AE30" s="31">
        <f t="shared" si="8"/>
        <v>1.5487144013421288</v>
      </c>
      <c r="AF30" s="31">
        <f t="shared" si="9"/>
        <v>1.8959254593669617</v>
      </c>
      <c r="AG30" s="31">
        <f t="shared" si="10"/>
        <v>240.8211214904706</v>
      </c>
      <c r="AH30" s="31">
        <f t="shared" si="11"/>
        <v>2.8249558845245739E-3</v>
      </c>
      <c r="AI30" s="31">
        <f t="shared" si="12"/>
        <v>0.14062040142171975</v>
      </c>
      <c r="AJ30" s="31">
        <f t="shared" si="13"/>
        <v>0</v>
      </c>
      <c r="AK30" s="31">
        <f t="shared" si="14"/>
        <v>2.48758648701893E-2</v>
      </c>
    </row>
    <row r="31" spans="1:37" hidden="1">
      <c r="A31" s="19">
        <v>2017</v>
      </c>
      <c r="B31" s="19" t="s">
        <v>26</v>
      </c>
      <c r="C31" s="19" t="s">
        <v>27</v>
      </c>
      <c r="D31" s="19">
        <v>2270002024</v>
      </c>
      <c r="E31" s="28" t="s">
        <v>41</v>
      </c>
      <c r="F31" s="28" t="s">
        <v>29</v>
      </c>
      <c r="G31" s="28">
        <v>175</v>
      </c>
      <c r="H31" s="29" t="s">
        <v>71</v>
      </c>
      <c r="I31" s="29" t="s">
        <v>195</v>
      </c>
      <c r="J31" s="29" t="s">
        <v>30</v>
      </c>
      <c r="K31" s="29" t="s">
        <v>31</v>
      </c>
      <c r="L31" s="29" t="s">
        <v>32</v>
      </c>
      <c r="M31" s="29" t="s">
        <v>33</v>
      </c>
      <c r="N31" s="29" t="s">
        <v>34</v>
      </c>
      <c r="O31" s="29" t="s">
        <v>35</v>
      </c>
      <c r="P31" s="29" t="s">
        <v>35</v>
      </c>
      <c r="Q31" s="29" t="s">
        <v>35</v>
      </c>
      <c r="R31" s="30">
        <v>1.8421529999999998E-2</v>
      </c>
      <c r="S31" s="30">
        <v>2.2804080000000001E-2</v>
      </c>
      <c r="T31" s="30">
        <v>8.9041010000000004E-2</v>
      </c>
      <c r="U31" s="30">
        <v>7.8807049999999995E-7</v>
      </c>
      <c r="V31" s="30">
        <v>5.3395219999999996E-6</v>
      </c>
      <c r="W31" s="30">
        <v>6.41497E-6</v>
      </c>
      <c r="X31" s="30">
        <v>9.7712569999999993E-4</v>
      </c>
      <c r="Y31" s="30">
        <v>1.099434E-8</v>
      </c>
      <c r="Z31" s="30">
        <v>3.2468709999999999E-7</v>
      </c>
      <c r="AA31" s="30">
        <v>0</v>
      </c>
      <c r="AB31" s="30">
        <v>7.1106359999999997E-8</v>
      </c>
      <c r="AC31" s="30"/>
      <c r="AD31" s="31">
        <f t="shared" si="15"/>
        <v>0.17915028679078479</v>
      </c>
      <c r="AE31" s="31">
        <f t="shared" si="8"/>
        <v>1.2138214761568982</v>
      </c>
      <c r="AF31" s="31">
        <f t="shared" si="9"/>
        <v>1.4583006409379373</v>
      </c>
      <c r="AG31" s="31">
        <f t="shared" si="10"/>
        <v>222.12777839754992</v>
      </c>
      <c r="AH31" s="31">
        <f t="shared" si="11"/>
        <v>2.499318479850974E-3</v>
      </c>
      <c r="AI31" s="31">
        <f t="shared" si="12"/>
        <v>7.381038508898409E-2</v>
      </c>
      <c r="AJ31" s="31">
        <f t="shared" si="13"/>
        <v>0</v>
      </c>
      <c r="AK31" s="31">
        <f t="shared" si="14"/>
        <v>1.6164448214530031E-2</v>
      </c>
    </row>
    <row r="32" spans="1:37" hidden="1">
      <c r="A32" s="19">
        <v>2017</v>
      </c>
      <c r="B32" s="19" t="s">
        <v>26</v>
      </c>
      <c r="C32" s="19" t="s">
        <v>27</v>
      </c>
      <c r="D32" s="19">
        <v>2270002024</v>
      </c>
      <c r="E32" s="28" t="s">
        <v>41</v>
      </c>
      <c r="F32" s="28" t="s">
        <v>29</v>
      </c>
      <c r="G32" s="28">
        <v>250</v>
      </c>
      <c r="H32" s="29" t="s">
        <v>87</v>
      </c>
      <c r="I32" s="29" t="s">
        <v>194</v>
      </c>
      <c r="J32" s="29" t="s">
        <v>30</v>
      </c>
      <c r="K32" s="29" t="s">
        <v>31</v>
      </c>
      <c r="L32" s="29" t="s">
        <v>36</v>
      </c>
      <c r="M32" s="29" t="s">
        <v>33</v>
      </c>
      <c r="N32" s="29" t="s">
        <v>34</v>
      </c>
      <c r="O32" s="29" t="s">
        <v>35</v>
      </c>
      <c r="P32" s="29" t="s">
        <v>35</v>
      </c>
      <c r="Q32" s="29" t="s">
        <v>35</v>
      </c>
      <c r="R32" s="30">
        <v>3.6843059999999997E-2</v>
      </c>
      <c r="S32" s="30">
        <v>4.560815E-2</v>
      </c>
      <c r="T32" s="30">
        <v>0.27831539999999999</v>
      </c>
      <c r="U32" s="30">
        <v>1.7837059999999999E-6</v>
      </c>
      <c r="V32" s="30">
        <v>6.6602600000000002E-6</v>
      </c>
      <c r="W32" s="30">
        <v>1.7757030000000002E-5</v>
      </c>
      <c r="X32" s="30">
        <v>3.0728029999999998E-3</v>
      </c>
      <c r="Y32" s="30">
        <v>3.4574299999999999E-8</v>
      </c>
      <c r="Z32" s="30">
        <v>5.7917339999999996E-7</v>
      </c>
      <c r="AA32" s="30">
        <v>0</v>
      </c>
      <c r="AB32" s="30">
        <v>1.6094089999999999E-7</v>
      </c>
      <c r="AC32" s="30"/>
      <c r="AD32" s="31">
        <f t="shared" si="15"/>
        <v>0.14192008079257767</v>
      </c>
      <c r="AE32" s="31">
        <f t="shared" si="8"/>
        <v>0.52992176810504266</v>
      </c>
      <c r="AF32" s="31">
        <f t="shared" si="9"/>
        <v>1.4128332428305033</v>
      </c>
      <c r="AG32" s="31">
        <f t="shared" si="10"/>
        <v>244.48673156880955</v>
      </c>
      <c r="AH32" s="31">
        <f t="shared" si="11"/>
        <v>2.7508947378922406E-3</v>
      </c>
      <c r="AI32" s="31">
        <f t="shared" si="12"/>
        <v>4.6081773409357749E-2</v>
      </c>
      <c r="AJ32" s="31">
        <f t="shared" si="13"/>
        <v>0</v>
      </c>
      <c r="AK32" s="31">
        <f t="shared" si="14"/>
        <v>1.2805218758489436E-2</v>
      </c>
    </row>
    <row r="33" spans="1:37">
      <c r="A33" s="19">
        <v>2017</v>
      </c>
      <c r="B33" s="19" t="s">
        <v>26</v>
      </c>
      <c r="C33" s="19" t="s">
        <v>27</v>
      </c>
      <c r="D33" s="19">
        <v>2270002024</v>
      </c>
      <c r="E33" s="28" t="s">
        <v>41</v>
      </c>
      <c r="F33" s="28" t="s">
        <v>29</v>
      </c>
      <c r="G33" s="28">
        <v>500</v>
      </c>
      <c r="H33" s="29" t="s">
        <v>98</v>
      </c>
      <c r="I33" s="29" t="s">
        <v>193</v>
      </c>
      <c r="J33" s="29" t="s">
        <v>30</v>
      </c>
      <c r="K33" s="29" t="s">
        <v>31</v>
      </c>
      <c r="L33" s="29" t="s">
        <v>36</v>
      </c>
      <c r="M33" s="29" t="s">
        <v>33</v>
      </c>
      <c r="N33" s="29" t="s">
        <v>34</v>
      </c>
      <c r="O33" s="29" t="s">
        <v>35</v>
      </c>
      <c r="P33" s="29" t="s">
        <v>35</v>
      </c>
      <c r="Q33" s="29" t="s">
        <v>35</v>
      </c>
      <c r="R33" s="30">
        <v>0.30702570000000001</v>
      </c>
      <c r="S33" s="30">
        <v>0.38006790000000001</v>
      </c>
      <c r="T33" s="30">
        <v>3.8045330000000002</v>
      </c>
      <c r="U33" s="30">
        <v>2.2563609999999999E-5</v>
      </c>
      <c r="V33" s="30">
        <v>9.9406210000000005E-5</v>
      </c>
      <c r="W33" s="30">
        <v>2.173814E-4</v>
      </c>
      <c r="X33" s="30">
        <v>4.1999250000000002E-2</v>
      </c>
      <c r="Y33" s="30">
        <v>4.122365E-7</v>
      </c>
      <c r="Z33" s="30">
        <v>7.3314739999999997E-6</v>
      </c>
      <c r="AA33" s="30">
        <v>0</v>
      </c>
      <c r="AB33" s="30">
        <v>2.0358780000000001E-6</v>
      </c>
      <c r="AC33" s="30"/>
      <c r="AD33" s="31">
        <f t="shared" si="15"/>
        <v>0.10771605280003915</v>
      </c>
      <c r="AE33" s="31">
        <f t="shared" si="8"/>
        <v>0.47455369796817881</v>
      </c>
      <c r="AF33" s="31">
        <f t="shared" si="9"/>
        <v>1.0377535491947623</v>
      </c>
      <c r="AG33" s="31">
        <f t="shared" si="10"/>
        <v>200.49954021373551</v>
      </c>
      <c r="AH33" s="31">
        <f t="shared" si="11"/>
        <v>1.9679691591949753E-3</v>
      </c>
      <c r="AI33" s="31">
        <f t="shared" si="12"/>
        <v>3.4999605137924043E-2</v>
      </c>
      <c r="AJ33" s="31">
        <f t="shared" si="13"/>
        <v>0</v>
      </c>
      <c r="AK33" s="31">
        <f t="shared" si="14"/>
        <v>9.7190450527392599E-3</v>
      </c>
    </row>
    <row r="34" spans="1:37" hidden="1">
      <c r="A34" s="19">
        <v>2017</v>
      </c>
      <c r="B34" s="19" t="s">
        <v>26</v>
      </c>
      <c r="C34" s="19" t="s">
        <v>27</v>
      </c>
      <c r="D34" s="19">
        <v>2270002024</v>
      </c>
      <c r="E34" s="28" t="s">
        <v>41</v>
      </c>
      <c r="F34" s="28" t="s">
        <v>29</v>
      </c>
      <c r="G34" s="28">
        <v>750</v>
      </c>
      <c r="H34" s="29" t="s">
        <v>96</v>
      </c>
      <c r="I34" s="29" t="s">
        <v>192</v>
      </c>
      <c r="J34" s="29" t="s">
        <v>30</v>
      </c>
      <c r="K34" s="29" t="s">
        <v>31</v>
      </c>
      <c r="L34" s="29" t="s">
        <v>36</v>
      </c>
      <c r="M34" s="29" t="s">
        <v>33</v>
      </c>
      <c r="N34" s="29" t="s">
        <v>34</v>
      </c>
      <c r="O34" s="29" t="s">
        <v>35</v>
      </c>
      <c r="P34" s="29" t="s">
        <v>35</v>
      </c>
      <c r="Q34" s="29" t="s">
        <v>35</v>
      </c>
      <c r="R34" s="30">
        <v>7.4564329999999996</v>
      </c>
      <c r="S34" s="30">
        <v>9.2303409999999992</v>
      </c>
      <c r="T34" s="30">
        <v>144.96420000000001</v>
      </c>
      <c r="U34" s="30">
        <v>8.7199439999999999E-4</v>
      </c>
      <c r="V34" s="30">
        <v>3.7875560000000001E-3</v>
      </c>
      <c r="W34" s="30">
        <v>8.5249369999999998E-3</v>
      </c>
      <c r="X34" s="30">
        <v>1.6002479999999999</v>
      </c>
      <c r="Y34" s="30">
        <v>1.609005E-5</v>
      </c>
      <c r="Z34" s="30">
        <v>2.839033E-4</v>
      </c>
      <c r="AA34" s="30">
        <v>0</v>
      </c>
      <c r="AB34" s="30">
        <v>7.8678649999999999E-5</v>
      </c>
      <c r="AC34" s="30"/>
      <c r="AD34" s="31">
        <f t="shared" si="15"/>
        <v>0.11427144741889818</v>
      </c>
      <c r="AE34" s="31">
        <f t="shared" si="8"/>
        <v>0.49634436448230901</v>
      </c>
      <c r="AF34" s="31">
        <f t="shared" si="9"/>
        <v>1.1171595713744489</v>
      </c>
      <c r="AG34" s="31">
        <f t="shared" si="10"/>
        <v>209.70622654135963</v>
      </c>
      <c r="AH34" s="31">
        <f t="shared" si="11"/>
        <v>2.1085379705906857E-3</v>
      </c>
      <c r="AI34" s="31">
        <f t="shared" si="12"/>
        <v>3.7204414406791689E-2</v>
      </c>
      <c r="AJ34" s="31">
        <f t="shared" si="13"/>
        <v>0</v>
      </c>
      <c r="AK34" s="31">
        <f t="shared" si="14"/>
        <v>1.0310528618606832E-2</v>
      </c>
    </row>
    <row r="35" spans="1:37">
      <c r="A35" s="19">
        <v>2017</v>
      </c>
      <c r="B35" s="19" t="s">
        <v>26</v>
      </c>
      <c r="C35" s="19" t="s">
        <v>27</v>
      </c>
      <c r="D35" s="19">
        <v>2270002027</v>
      </c>
      <c r="E35" s="28" t="s">
        <v>42</v>
      </c>
      <c r="F35" s="28" t="s">
        <v>29</v>
      </c>
      <c r="G35" s="28">
        <v>15</v>
      </c>
      <c r="H35" s="29" t="s">
        <v>79</v>
      </c>
      <c r="I35" s="29" t="s">
        <v>191</v>
      </c>
      <c r="J35" s="29" t="s">
        <v>30</v>
      </c>
      <c r="K35" s="29" t="s">
        <v>31</v>
      </c>
      <c r="L35" s="29" t="s">
        <v>32</v>
      </c>
      <c r="M35" s="29" t="s">
        <v>33</v>
      </c>
      <c r="N35" s="29" t="s">
        <v>34</v>
      </c>
      <c r="O35" s="29" t="s">
        <v>35</v>
      </c>
      <c r="P35" s="29" t="s">
        <v>35</v>
      </c>
      <c r="Q35" s="29" t="s">
        <v>35</v>
      </c>
      <c r="R35" s="30">
        <v>17.285540000000001</v>
      </c>
      <c r="S35" s="30">
        <v>35.549010000000003</v>
      </c>
      <c r="T35" s="30">
        <v>10.00891</v>
      </c>
      <c r="U35" s="30">
        <v>1.275402E-4</v>
      </c>
      <c r="V35" s="30">
        <v>6.6900010000000003E-4</v>
      </c>
      <c r="W35" s="30">
        <v>7.9870519999999999E-4</v>
      </c>
      <c r="X35" s="30">
        <v>0.1095656</v>
      </c>
      <c r="Y35" s="30">
        <v>1.704938E-6</v>
      </c>
      <c r="Z35" s="30">
        <v>3.1209730000000002E-5</v>
      </c>
      <c r="AA35" s="30">
        <v>0</v>
      </c>
      <c r="AB35" s="30">
        <v>1.150775E-5</v>
      </c>
      <c r="AC35" s="30"/>
      <c r="AD35" s="31">
        <f t="shared" si="15"/>
        <v>0.21698582593439311</v>
      </c>
      <c r="AE35" s="31">
        <f t="shared" si="8"/>
        <v>1.1381787016853633</v>
      </c>
      <c r="AF35" s="31">
        <f t="shared" si="9"/>
        <v>1.3588477005688764</v>
      </c>
      <c r="AG35" s="31">
        <f t="shared" si="10"/>
        <v>186.40540166941355</v>
      </c>
      <c r="AH35" s="31">
        <f t="shared" si="11"/>
        <v>2.9006335265032699E-3</v>
      </c>
      <c r="AI35" s="31">
        <f t="shared" si="12"/>
        <v>5.3097525652613116E-2</v>
      </c>
      <c r="AJ35" s="31">
        <f t="shared" si="13"/>
        <v>0</v>
      </c>
      <c r="AK35" s="31">
        <f t="shared" si="14"/>
        <v>1.9578286990270612E-2</v>
      </c>
    </row>
    <row r="36" spans="1:37" hidden="1">
      <c r="A36" s="19">
        <v>2017</v>
      </c>
      <c r="B36" s="19" t="s">
        <v>26</v>
      </c>
      <c r="C36" s="19" t="s">
        <v>27</v>
      </c>
      <c r="D36" s="19">
        <v>2270002027</v>
      </c>
      <c r="E36" s="28" t="s">
        <v>42</v>
      </c>
      <c r="F36" s="28" t="s">
        <v>29</v>
      </c>
      <c r="G36" s="28">
        <v>50</v>
      </c>
      <c r="H36" s="29" t="s">
        <v>190</v>
      </c>
      <c r="I36" s="29" t="s">
        <v>189</v>
      </c>
      <c r="J36" s="29" t="s">
        <v>30</v>
      </c>
      <c r="K36" s="29" t="s">
        <v>31</v>
      </c>
      <c r="L36" s="29" t="s">
        <v>32</v>
      </c>
      <c r="M36" s="29" t="s">
        <v>33</v>
      </c>
      <c r="N36" s="29" t="s">
        <v>34</v>
      </c>
      <c r="O36" s="29" t="s">
        <v>35</v>
      </c>
      <c r="P36" s="29" t="s">
        <v>35</v>
      </c>
      <c r="Q36" s="29" t="s">
        <v>35</v>
      </c>
      <c r="R36" s="30">
        <v>8.5967160000000001E-2</v>
      </c>
      <c r="S36" s="30">
        <v>0.1261158</v>
      </c>
      <c r="T36" s="30">
        <v>0.2097958</v>
      </c>
      <c r="U36" s="30">
        <v>4.6739640000000003E-6</v>
      </c>
      <c r="V36" s="30">
        <v>1.9216780000000001E-5</v>
      </c>
      <c r="W36" s="30">
        <v>1.8410969999999998E-5</v>
      </c>
      <c r="X36" s="30">
        <v>2.2800680000000001E-3</v>
      </c>
      <c r="Y36" s="30">
        <v>2.947558E-8</v>
      </c>
      <c r="Z36" s="30">
        <v>1.2331169999999999E-6</v>
      </c>
      <c r="AA36" s="30">
        <v>0</v>
      </c>
      <c r="AB36" s="30">
        <v>4.2172419999999998E-7</v>
      </c>
      <c r="AC36" s="30"/>
      <c r="AD36" s="31">
        <f t="shared" si="15"/>
        <v>0.67243281821944612</v>
      </c>
      <c r="AE36" s="31">
        <f t="shared" si="8"/>
        <v>2.7646754516087602</v>
      </c>
      <c r="AF36" s="31">
        <f t="shared" si="9"/>
        <v>2.6487453568862902</v>
      </c>
      <c r="AG36" s="31">
        <f t="shared" si="10"/>
        <v>328.02831835503565</v>
      </c>
      <c r="AH36" s="31">
        <f t="shared" si="11"/>
        <v>4.2405862193317569E-3</v>
      </c>
      <c r="AI36" s="31">
        <f t="shared" si="12"/>
        <v>0.17740580361857913</v>
      </c>
      <c r="AJ36" s="31">
        <f t="shared" si="13"/>
        <v>0</v>
      </c>
      <c r="AK36" s="31">
        <f t="shared" si="14"/>
        <v>6.0672523861403566E-2</v>
      </c>
    </row>
    <row r="37" spans="1:37" hidden="1">
      <c r="A37" s="19">
        <v>2017</v>
      </c>
      <c r="B37" s="19" t="s">
        <v>26</v>
      </c>
      <c r="C37" s="19" t="s">
        <v>27</v>
      </c>
      <c r="D37" s="19">
        <v>2270002027</v>
      </c>
      <c r="E37" s="28" t="s">
        <v>42</v>
      </c>
      <c r="F37" s="28" t="s">
        <v>29</v>
      </c>
      <c r="G37" s="28">
        <v>120</v>
      </c>
      <c r="H37" s="29" t="s">
        <v>73</v>
      </c>
      <c r="I37" s="29" t="s">
        <v>188</v>
      </c>
      <c r="J37" s="29" t="s">
        <v>30</v>
      </c>
      <c r="K37" s="29" t="s">
        <v>31</v>
      </c>
      <c r="L37" s="29" t="s">
        <v>32</v>
      </c>
      <c r="M37" s="29" t="s">
        <v>33</v>
      </c>
      <c r="N37" s="29" t="s">
        <v>34</v>
      </c>
      <c r="O37" s="29" t="s">
        <v>35</v>
      </c>
      <c r="P37" s="29" t="s">
        <v>35</v>
      </c>
      <c r="Q37" s="29" t="s">
        <v>35</v>
      </c>
      <c r="R37" s="30">
        <v>1.406177</v>
      </c>
      <c r="S37" s="30">
        <v>2.0628950000000001</v>
      </c>
      <c r="T37" s="30">
        <v>7.5468070000000003</v>
      </c>
      <c r="U37" s="30">
        <v>8.0889469999999997E-5</v>
      </c>
      <c r="V37" s="30">
        <v>5.1885519999999999E-4</v>
      </c>
      <c r="W37" s="30">
        <v>5.9094080000000003E-4</v>
      </c>
      <c r="X37" s="30">
        <v>8.2654679999999994E-2</v>
      </c>
      <c r="Y37" s="30">
        <v>9.6958159999999996E-7</v>
      </c>
      <c r="Z37" s="30">
        <v>4.2471729999999997E-5</v>
      </c>
      <c r="AA37" s="30">
        <v>0</v>
      </c>
      <c r="AB37" s="30">
        <v>7.2985270000000002E-6</v>
      </c>
      <c r="AC37" s="30"/>
      <c r="AD37" s="31">
        <f t="shared" si="15"/>
        <v>0.29643990275801718</v>
      </c>
      <c r="AE37" s="31">
        <f t="shared" si="8"/>
        <v>1.9014759898104363</v>
      </c>
      <c r="AF37" s="31">
        <f t="shared" si="9"/>
        <v>2.1656518863054108</v>
      </c>
      <c r="AG37" s="31">
        <f t="shared" si="10"/>
        <v>302.90896085355769</v>
      </c>
      <c r="AH37" s="31">
        <f t="shared" si="11"/>
        <v>3.5532767765688511E-3</v>
      </c>
      <c r="AI37" s="31">
        <f t="shared" si="12"/>
        <v>0.15564838675744525</v>
      </c>
      <c r="AJ37" s="31">
        <f t="shared" si="13"/>
        <v>0</v>
      </c>
      <c r="AK37" s="31">
        <f t="shared" si="14"/>
        <v>2.6747296454739573E-2</v>
      </c>
    </row>
    <row r="38" spans="1:37" hidden="1">
      <c r="A38" s="19">
        <v>2017</v>
      </c>
      <c r="B38" s="19" t="s">
        <v>26</v>
      </c>
      <c r="C38" s="19" t="s">
        <v>27</v>
      </c>
      <c r="D38" s="19">
        <v>2270002027</v>
      </c>
      <c r="E38" s="28" t="s">
        <v>42</v>
      </c>
      <c r="F38" s="28" t="s">
        <v>29</v>
      </c>
      <c r="G38" s="28">
        <v>175</v>
      </c>
      <c r="H38" s="29" t="s">
        <v>71</v>
      </c>
      <c r="I38" s="29" t="s">
        <v>187</v>
      </c>
      <c r="J38" s="29" t="s">
        <v>30</v>
      </c>
      <c r="K38" s="29" t="s">
        <v>31</v>
      </c>
      <c r="L38" s="29" t="s">
        <v>32</v>
      </c>
      <c r="M38" s="29" t="s">
        <v>33</v>
      </c>
      <c r="N38" s="29" t="s">
        <v>34</v>
      </c>
      <c r="O38" s="29" t="s">
        <v>35</v>
      </c>
      <c r="P38" s="29" t="s">
        <v>35</v>
      </c>
      <c r="Q38" s="29" t="s">
        <v>35</v>
      </c>
      <c r="R38" s="30">
        <v>0.87195270000000002</v>
      </c>
      <c r="S38" s="30">
        <v>1.279175</v>
      </c>
      <c r="T38" s="30">
        <v>8.9932580000000009</v>
      </c>
      <c r="U38" s="30">
        <v>6.7879930000000002E-5</v>
      </c>
      <c r="V38" s="30">
        <v>5.2908339999999999E-4</v>
      </c>
      <c r="W38" s="30">
        <v>5.7544289999999999E-4</v>
      </c>
      <c r="X38" s="30">
        <v>9.8755990000000002E-2</v>
      </c>
      <c r="Y38" s="30">
        <v>1.111175E-6</v>
      </c>
      <c r="Z38" s="30">
        <v>2.823679E-5</v>
      </c>
      <c r="AA38" s="30">
        <v>0</v>
      </c>
      <c r="AB38" s="30">
        <v>6.1246970000000001E-6</v>
      </c>
      <c r="AC38" s="30"/>
      <c r="AD38" s="31">
        <f t="shared" si="15"/>
        <v>0.2750910212597964</v>
      </c>
      <c r="AE38" s="31">
        <f t="shared" si="8"/>
        <v>2.1441697544120233</v>
      </c>
      <c r="AF38" s="31">
        <f t="shared" si="9"/>
        <v>2.3320468220532766</v>
      </c>
      <c r="AG38" s="31">
        <f t="shared" si="10"/>
        <v>400.21971361228924</v>
      </c>
      <c r="AH38" s="31">
        <f t="shared" si="11"/>
        <v>4.5031611781030751E-3</v>
      </c>
      <c r="AI38" s="31">
        <f t="shared" si="12"/>
        <v>0.11443275498661248</v>
      </c>
      <c r="AJ38" s="31">
        <f t="shared" si="13"/>
        <v>0</v>
      </c>
      <c r="AK38" s="31">
        <f t="shared" si="14"/>
        <v>2.4821020773545449E-2</v>
      </c>
    </row>
    <row r="39" spans="1:37" hidden="1">
      <c r="A39" s="19">
        <v>2017</v>
      </c>
      <c r="B39" s="19" t="s">
        <v>26</v>
      </c>
      <c r="C39" s="19" t="s">
        <v>27</v>
      </c>
      <c r="D39" s="19">
        <v>2270002027</v>
      </c>
      <c r="E39" s="28" t="s">
        <v>42</v>
      </c>
      <c r="F39" s="28" t="s">
        <v>29</v>
      </c>
      <c r="G39" s="28">
        <v>250</v>
      </c>
      <c r="H39" s="29" t="s">
        <v>87</v>
      </c>
      <c r="I39" s="29" t="s">
        <v>186</v>
      </c>
      <c r="J39" s="29" t="s">
        <v>30</v>
      </c>
      <c r="K39" s="29" t="s">
        <v>31</v>
      </c>
      <c r="L39" s="29" t="s">
        <v>36</v>
      </c>
      <c r="M39" s="29" t="s">
        <v>33</v>
      </c>
      <c r="N39" s="29" t="s">
        <v>34</v>
      </c>
      <c r="O39" s="29" t="s">
        <v>35</v>
      </c>
      <c r="P39" s="29" t="s">
        <v>35</v>
      </c>
      <c r="Q39" s="29" t="s">
        <v>35</v>
      </c>
      <c r="R39" s="30">
        <v>0.1842154</v>
      </c>
      <c r="S39" s="30">
        <v>0.2702483</v>
      </c>
      <c r="T39" s="30">
        <v>3.119183</v>
      </c>
      <c r="U39" s="30">
        <v>1.6620709999999999E-5</v>
      </c>
      <c r="V39" s="30">
        <v>6.6369010000000002E-5</v>
      </c>
      <c r="W39" s="30">
        <v>1.7365579999999999E-4</v>
      </c>
      <c r="X39" s="30">
        <v>3.4465120000000002E-2</v>
      </c>
      <c r="Y39" s="30">
        <v>3.8779169999999998E-7</v>
      </c>
      <c r="Z39" s="30">
        <v>5.1162859999999997E-6</v>
      </c>
      <c r="AA39" s="30">
        <v>0</v>
      </c>
      <c r="AB39" s="30">
        <v>1.49966E-6</v>
      </c>
      <c r="AC39" s="30"/>
      <c r="AD39" s="31">
        <f t="shared" si="15"/>
        <v>0.22317710212423164</v>
      </c>
      <c r="AE39" s="31">
        <f t="shared" si="8"/>
        <v>0.89117993892283509</v>
      </c>
      <c r="AF39" s="31">
        <f t="shared" si="9"/>
        <v>2.3317895692220825</v>
      </c>
      <c r="AG39" s="31">
        <f t="shared" si="10"/>
        <v>462.78562143036612</v>
      </c>
      <c r="AH39" s="31">
        <f t="shared" si="11"/>
        <v>5.2071318152972657E-3</v>
      </c>
      <c r="AI39" s="31">
        <f t="shared" si="12"/>
        <v>6.8699705555224588E-2</v>
      </c>
      <c r="AJ39" s="31">
        <f t="shared" si="13"/>
        <v>0</v>
      </c>
      <c r="AK39" s="31">
        <f t="shared" si="14"/>
        <v>2.0136911899168285E-2</v>
      </c>
    </row>
    <row r="40" spans="1:37" hidden="1">
      <c r="A40" s="19">
        <v>2017</v>
      </c>
      <c r="B40" s="19" t="s">
        <v>26</v>
      </c>
      <c r="C40" s="19" t="s">
        <v>27</v>
      </c>
      <c r="D40" s="19">
        <v>2270002030</v>
      </c>
      <c r="E40" s="28" t="s">
        <v>43</v>
      </c>
      <c r="F40" s="28" t="s">
        <v>29</v>
      </c>
      <c r="G40" s="28">
        <v>15</v>
      </c>
      <c r="H40" s="29" t="s">
        <v>79</v>
      </c>
      <c r="I40" s="29" t="s">
        <v>185</v>
      </c>
      <c r="J40" s="29" t="s">
        <v>30</v>
      </c>
      <c r="K40" s="29" t="s">
        <v>31</v>
      </c>
      <c r="L40" s="29" t="s">
        <v>32</v>
      </c>
      <c r="M40" s="29" t="s">
        <v>33</v>
      </c>
      <c r="N40" s="29" t="s">
        <v>34</v>
      </c>
      <c r="O40" s="29" t="s">
        <v>35</v>
      </c>
      <c r="P40" s="29" t="s">
        <v>35</v>
      </c>
      <c r="Q40" s="29" t="s">
        <v>35</v>
      </c>
      <c r="R40" s="30">
        <v>0.46053840000000001</v>
      </c>
      <c r="S40" s="30">
        <v>0.78043669999999998</v>
      </c>
      <c r="T40" s="30">
        <v>0.30146410000000001</v>
      </c>
      <c r="U40" s="30">
        <v>3.841456E-6</v>
      </c>
      <c r="V40" s="30">
        <v>2.0149999999999999E-5</v>
      </c>
      <c r="W40" s="30">
        <v>2.405666E-5</v>
      </c>
      <c r="X40" s="30">
        <v>3.30007E-3</v>
      </c>
      <c r="Y40" s="30">
        <v>5.1352000000000002E-8</v>
      </c>
      <c r="Z40" s="30">
        <v>9.4002350000000001E-7</v>
      </c>
      <c r="AA40" s="30">
        <v>0</v>
      </c>
      <c r="AB40" s="30">
        <v>3.4660829999999998E-7</v>
      </c>
      <c r="AC40" s="30"/>
      <c r="AD40" s="31">
        <f t="shared" si="15"/>
        <v>0.29769391787956667</v>
      </c>
      <c r="AE40" s="31">
        <f t="shared" si="8"/>
        <v>1.5615257457779728</v>
      </c>
      <c r="AF40" s="31">
        <f t="shared" si="9"/>
        <v>1.8642726524777731</v>
      </c>
      <c r="AG40" s="31">
        <f t="shared" si="10"/>
        <v>255.73916962131585</v>
      </c>
      <c r="AH40" s="31">
        <f t="shared" si="11"/>
        <v>3.9795270519697497E-3</v>
      </c>
      <c r="AI40" s="31">
        <f t="shared" si="12"/>
        <v>7.2847190912472465E-2</v>
      </c>
      <c r="AJ40" s="31">
        <f t="shared" si="13"/>
        <v>0</v>
      </c>
      <c r="AK40" s="31">
        <f t="shared" si="14"/>
        <v>2.6860435937981899E-2</v>
      </c>
    </row>
    <row r="41" spans="1:37" hidden="1">
      <c r="A41" s="19">
        <v>2017</v>
      </c>
      <c r="B41" s="19" t="s">
        <v>26</v>
      </c>
      <c r="C41" s="19" t="s">
        <v>27</v>
      </c>
      <c r="D41" s="19">
        <v>2270002030</v>
      </c>
      <c r="E41" s="28" t="s">
        <v>43</v>
      </c>
      <c r="F41" s="28" t="s">
        <v>29</v>
      </c>
      <c r="G41" s="28">
        <v>25</v>
      </c>
      <c r="H41" s="29" t="s">
        <v>77</v>
      </c>
      <c r="I41" s="29" t="s">
        <v>184</v>
      </c>
      <c r="J41" s="29" t="s">
        <v>30</v>
      </c>
      <c r="K41" s="29" t="s">
        <v>31</v>
      </c>
      <c r="L41" s="29" t="s">
        <v>32</v>
      </c>
      <c r="M41" s="29" t="s">
        <v>33</v>
      </c>
      <c r="N41" s="29" t="s">
        <v>34</v>
      </c>
      <c r="O41" s="29" t="s">
        <v>35</v>
      </c>
      <c r="P41" s="29" t="s">
        <v>35</v>
      </c>
      <c r="Q41" s="29" t="s">
        <v>35</v>
      </c>
      <c r="R41" s="30">
        <v>0.48510039999999999</v>
      </c>
      <c r="S41" s="30">
        <v>0.82205989999999995</v>
      </c>
      <c r="T41" s="30">
        <v>1.231298</v>
      </c>
      <c r="U41" s="30">
        <v>1.630795E-5</v>
      </c>
      <c r="V41" s="30">
        <v>5.5661220000000003E-5</v>
      </c>
      <c r="W41" s="30">
        <v>1.030532E-4</v>
      </c>
      <c r="X41" s="30">
        <v>1.351807E-2</v>
      </c>
      <c r="Y41" s="30">
        <v>1.7151859999999999E-7</v>
      </c>
      <c r="Z41" s="30">
        <v>3.8424629999999997E-6</v>
      </c>
      <c r="AA41" s="30">
        <v>0</v>
      </c>
      <c r="AB41" s="30">
        <v>1.4714400000000001E-6</v>
      </c>
      <c r="AC41" s="30"/>
      <c r="AD41" s="31">
        <f t="shared" si="15"/>
        <v>0.71987806436003043</v>
      </c>
      <c r="AE41" s="31">
        <f t="shared" si="8"/>
        <v>2.4570403584458997</v>
      </c>
      <c r="AF41" s="31">
        <f t="shared" si="9"/>
        <v>4.5490535684808382</v>
      </c>
      <c r="AG41" s="31">
        <f t="shared" si="10"/>
        <v>596.7250368981629</v>
      </c>
      <c r="AH41" s="31">
        <f t="shared" si="11"/>
        <v>7.5713058826978423E-3</v>
      </c>
      <c r="AI41" s="31">
        <f t="shared" si="12"/>
        <v>0.16961695533865601</v>
      </c>
      <c r="AJ41" s="31">
        <f t="shared" si="13"/>
        <v>0</v>
      </c>
      <c r="AK41" s="31">
        <f t="shared" si="14"/>
        <v>6.4953435534320564E-2</v>
      </c>
    </row>
    <row r="42" spans="1:37" hidden="1">
      <c r="A42" s="19">
        <v>2017</v>
      </c>
      <c r="B42" s="19" t="s">
        <v>26</v>
      </c>
      <c r="C42" s="19" t="s">
        <v>27</v>
      </c>
      <c r="D42" s="19">
        <v>2270002030</v>
      </c>
      <c r="E42" s="28" t="s">
        <v>43</v>
      </c>
      <c r="F42" s="28" t="s">
        <v>29</v>
      </c>
      <c r="G42" s="28">
        <v>50</v>
      </c>
      <c r="H42" s="29" t="s">
        <v>75</v>
      </c>
      <c r="I42" s="29" t="s">
        <v>183</v>
      </c>
      <c r="J42" s="29" t="s">
        <v>30</v>
      </c>
      <c r="K42" s="29" t="s">
        <v>31</v>
      </c>
      <c r="L42" s="29" t="s">
        <v>32</v>
      </c>
      <c r="M42" s="29" t="s">
        <v>33</v>
      </c>
      <c r="N42" s="29" t="s">
        <v>34</v>
      </c>
      <c r="O42" s="29" t="s">
        <v>35</v>
      </c>
      <c r="P42" s="29" t="s">
        <v>35</v>
      </c>
      <c r="Q42" s="29" t="s">
        <v>35</v>
      </c>
      <c r="R42" s="30">
        <v>18.46452</v>
      </c>
      <c r="S42" s="30">
        <v>31.811419999999998</v>
      </c>
      <c r="T42" s="30">
        <v>48.684629999999999</v>
      </c>
      <c r="U42" s="30">
        <v>1.959882E-3</v>
      </c>
      <c r="V42" s="30">
        <v>5.9453370000000002E-3</v>
      </c>
      <c r="W42" s="30">
        <v>4.8577280000000004E-3</v>
      </c>
      <c r="X42" s="30">
        <v>0.52311129999999995</v>
      </c>
      <c r="Y42" s="30">
        <v>6.7625239999999999E-6</v>
      </c>
      <c r="Z42" s="30">
        <v>4.385085E-4</v>
      </c>
      <c r="AA42" s="30">
        <v>0</v>
      </c>
      <c r="AB42" s="30">
        <v>1.76837E-4</v>
      </c>
      <c r="AC42" s="30"/>
      <c r="AD42" s="31">
        <f t="shared" si="15"/>
        <v>1.1178406687912708</v>
      </c>
      <c r="AE42" s="31">
        <f t="shared" si="8"/>
        <v>3.3909896046136896</v>
      </c>
      <c r="AF42" s="31">
        <f t="shared" si="9"/>
        <v>2.7706596194699893</v>
      </c>
      <c r="AG42" s="31">
        <f t="shared" si="10"/>
        <v>298.36239398304127</v>
      </c>
      <c r="AH42" s="31">
        <f t="shared" si="11"/>
        <v>3.8570813706524263E-3</v>
      </c>
      <c r="AI42" s="31">
        <f t="shared" si="12"/>
        <v>0.25010823861368026</v>
      </c>
      <c r="AJ42" s="31">
        <f t="shared" si="13"/>
        <v>0</v>
      </c>
      <c r="AK42" s="31">
        <f t="shared" si="14"/>
        <v>0.10086096527599209</v>
      </c>
    </row>
    <row r="43" spans="1:37">
      <c r="A43" s="19">
        <v>2017</v>
      </c>
      <c r="B43" s="19" t="s">
        <v>26</v>
      </c>
      <c r="C43" s="19" t="s">
        <v>27</v>
      </c>
      <c r="D43" s="19">
        <v>2270002030</v>
      </c>
      <c r="E43" s="28" t="s">
        <v>43</v>
      </c>
      <c r="F43" s="28" t="s">
        <v>29</v>
      </c>
      <c r="G43" s="28">
        <v>120</v>
      </c>
      <c r="H43" s="29" t="s">
        <v>73</v>
      </c>
      <c r="I43" s="29" t="s">
        <v>182</v>
      </c>
      <c r="J43" s="29" t="s">
        <v>30</v>
      </c>
      <c r="K43" s="29" t="s">
        <v>31</v>
      </c>
      <c r="L43" s="29" t="s">
        <v>32</v>
      </c>
      <c r="M43" s="29" t="s">
        <v>33</v>
      </c>
      <c r="N43" s="29" t="s">
        <v>34</v>
      </c>
      <c r="O43" s="29" t="s">
        <v>35</v>
      </c>
      <c r="P43" s="29" t="s">
        <v>35</v>
      </c>
      <c r="Q43" s="29" t="s">
        <v>35</v>
      </c>
      <c r="R43" s="30">
        <v>25.022590000000001</v>
      </c>
      <c r="S43" s="30">
        <v>43.109909999999999</v>
      </c>
      <c r="T43" s="30">
        <v>128.06290000000001</v>
      </c>
      <c r="U43" s="30">
        <v>2.212402E-3</v>
      </c>
      <c r="V43" s="30">
        <v>9.7668400000000006E-3</v>
      </c>
      <c r="W43" s="30">
        <v>1.3551499999999999E-2</v>
      </c>
      <c r="X43" s="30">
        <v>1.3975569999999999</v>
      </c>
      <c r="Y43" s="30">
        <v>1.6394049999999999E-5</v>
      </c>
      <c r="Z43" s="30">
        <v>1.119119E-3</v>
      </c>
      <c r="AA43" s="30">
        <v>0</v>
      </c>
      <c r="AB43" s="30">
        <v>1.9962150000000001E-4</v>
      </c>
      <c r="AC43" s="30"/>
      <c r="AD43" s="31">
        <f t="shared" si="15"/>
        <v>0.3879794488088702</v>
      </c>
      <c r="AE43" s="31">
        <f t="shared" si="8"/>
        <v>1.7127688366781559</v>
      </c>
      <c r="AF43" s="31">
        <f t="shared" si="9"/>
        <v>2.3764684268651921</v>
      </c>
      <c r="AG43" s="31">
        <f t="shared" si="10"/>
        <v>245.08357637489851</v>
      </c>
      <c r="AH43" s="31">
        <f t="shared" si="11"/>
        <v>2.874954227461853E-3</v>
      </c>
      <c r="AI43" s="31">
        <f t="shared" si="12"/>
        <v>0.19625509865365062</v>
      </c>
      <c r="AJ43" s="31">
        <f t="shared" si="13"/>
        <v>0</v>
      </c>
      <c r="AK43" s="31">
        <f t="shared" si="14"/>
        <v>3.5006766193666376E-2</v>
      </c>
    </row>
    <row r="44" spans="1:37" hidden="1">
      <c r="A44" s="19">
        <v>2017</v>
      </c>
      <c r="B44" s="19" t="s">
        <v>26</v>
      </c>
      <c r="C44" s="19" t="s">
        <v>27</v>
      </c>
      <c r="D44" s="19">
        <v>2270002030</v>
      </c>
      <c r="E44" s="28" t="s">
        <v>43</v>
      </c>
      <c r="F44" s="28" t="s">
        <v>29</v>
      </c>
      <c r="G44" s="28">
        <v>175</v>
      </c>
      <c r="H44" s="29" t="s">
        <v>71</v>
      </c>
      <c r="I44" s="29" t="s">
        <v>181</v>
      </c>
      <c r="J44" s="29" t="s">
        <v>30</v>
      </c>
      <c r="K44" s="29" t="s">
        <v>31</v>
      </c>
      <c r="L44" s="29" t="s">
        <v>32</v>
      </c>
      <c r="M44" s="29" t="s">
        <v>33</v>
      </c>
      <c r="N44" s="29" t="s">
        <v>34</v>
      </c>
      <c r="O44" s="29" t="s">
        <v>35</v>
      </c>
      <c r="P44" s="29" t="s">
        <v>35</v>
      </c>
      <c r="Q44" s="29" t="s">
        <v>35</v>
      </c>
      <c r="R44" s="30">
        <v>2.7386680000000001</v>
      </c>
      <c r="S44" s="30">
        <v>4.7182880000000003</v>
      </c>
      <c r="T44" s="30">
        <v>30.966670000000001</v>
      </c>
      <c r="U44" s="30">
        <v>3.7814640000000002E-4</v>
      </c>
      <c r="V44" s="30">
        <v>1.995854E-3</v>
      </c>
      <c r="W44" s="30">
        <v>2.8216489999999999E-3</v>
      </c>
      <c r="X44" s="30">
        <v>0.33917120000000001</v>
      </c>
      <c r="Y44" s="30">
        <v>3.8162580000000003E-6</v>
      </c>
      <c r="Z44" s="30">
        <v>1.5552369999999999E-4</v>
      </c>
      <c r="AA44" s="30">
        <v>0</v>
      </c>
      <c r="AB44" s="30">
        <v>3.411953E-5</v>
      </c>
      <c r="AC44" s="30"/>
      <c r="AD44" s="31">
        <f t="shared" si="15"/>
        <v>0.41547081009043957</v>
      </c>
      <c r="AE44" s="31">
        <f t="shared" si="8"/>
        <v>2.1928519700365894</v>
      </c>
      <c r="AF44" s="31">
        <f t="shared" si="9"/>
        <v>3.1001559073969194</v>
      </c>
      <c r="AG44" s="31">
        <f t="shared" si="10"/>
        <v>372.64861763419282</v>
      </c>
      <c r="AH44" s="31">
        <f t="shared" si="11"/>
        <v>4.192936393878458E-3</v>
      </c>
      <c r="AI44" s="31">
        <f t="shared" si="12"/>
        <v>0.17087444869834142</v>
      </c>
      <c r="AJ44" s="31">
        <f t="shared" si="13"/>
        <v>0</v>
      </c>
      <c r="AK44" s="31">
        <f t="shared" si="14"/>
        <v>3.7487250358604646E-2</v>
      </c>
    </row>
    <row r="45" spans="1:37" hidden="1">
      <c r="A45" s="19">
        <v>2017</v>
      </c>
      <c r="B45" s="19" t="s">
        <v>26</v>
      </c>
      <c r="C45" s="19" t="s">
        <v>27</v>
      </c>
      <c r="D45" s="19">
        <v>2270002030</v>
      </c>
      <c r="E45" s="28" t="s">
        <v>43</v>
      </c>
      <c r="F45" s="28" t="s">
        <v>29</v>
      </c>
      <c r="G45" s="28">
        <v>250</v>
      </c>
      <c r="H45" s="29" t="s">
        <v>87</v>
      </c>
      <c r="I45" s="29" t="s">
        <v>180</v>
      </c>
      <c r="J45" s="29" t="s">
        <v>30</v>
      </c>
      <c r="K45" s="29" t="s">
        <v>31</v>
      </c>
      <c r="L45" s="29" t="s">
        <v>36</v>
      </c>
      <c r="M45" s="29" t="s">
        <v>33</v>
      </c>
      <c r="N45" s="29" t="s">
        <v>34</v>
      </c>
      <c r="O45" s="29" t="s">
        <v>35</v>
      </c>
      <c r="P45" s="29" t="s">
        <v>35</v>
      </c>
      <c r="Q45" s="29" t="s">
        <v>35</v>
      </c>
      <c r="R45" s="30">
        <v>0.24562049999999999</v>
      </c>
      <c r="S45" s="30">
        <v>0.42316490000000001</v>
      </c>
      <c r="T45" s="30">
        <v>4.2760480000000003</v>
      </c>
      <c r="U45" s="30">
        <v>3.9870860000000002E-5</v>
      </c>
      <c r="V45" s="30">
        <v>1.271458E-4</v>
      </c>
      <c r="W45" s="30">
        <v>3.5562130000000002E-4</v>
      </c>
      <c r="X45" s="30">
        <v>4.711953E-2</v>
      </c>
      <c r="Y45" s="30">
        <v>5.3017560000000003E-7</v>
      </c>
      <c r="Z45" s="30">
        <v>1.343099E-5</v>
      </c>
      <c r="AA45" s="30">
        <v>0</v>
      </c>
      <c r="AB45" s="30">
        <v>3.5974839999999998E-6</v>
      </c>
      <c r="AC45" s="30"/>
      <c r="AD45" s="31">
        <f t="shared" si="15"/>
        <v>0.34190779237124819</v>
      </c>
      <c r="AE45" s="31">
        <f t="shared" si="8"/>
        <v>1.0903236044388371</v>
      </c>
      <c r="AF45" s="31">
        <f t="shared" si="9"/>
        <v>3.0495879347271009</v>
      </c>
      <c r="AG45" s="31">
        <f t="shared" si="10"/>
        <v>404.06789519641165</v>
      </c>
      <c r="AH45" s="31">
        <f t="shared" si="11"/>
        <v>4.5464574620437568E-3</v>
      </c>
      <c r="AI45" s="31">
        <f t="shared" si="12"/>
        <v>0.11517584873414595</v>
      </c>
      <c r="AJ45" s="31">
        <f t="shared" si="13"/>
        <v>0</v>
      </c>
      <c r="AK45" s="31">
        <f t="shared" si="14"/>
        <v>3.0849793872790486E-2</v>
      </c>
    </row>
    <row r="46" spans="1:37" hidden="1">
      <c r="A46" s="19">
        <v>2017</v>
      </c>
      <c r="B46" s="19" t="s">
        <v>26</v>
      </c>
      <c r="C46" s="19" t="s">
        <v>27</v>
      </c>
      <c r="D46" s="19">
        <v>2270002030</v>
      </c>
      <c r="E46" s="28" t="s">
        <v>43</v>
      </c>
      <c r="F46" s="28" t="s">
        <v>29</v>
      </c>
      <c r="G46" s="28">
        <v>500</v>
      </c>
      <c r="H46" s="29" t="s">
        <v>98</v>
      </c>
      <c r="I46" s="29" t="s">
        <v>179</v>
      </c>
      <c r="J46" s="29" t="s">
        <v>30</v>
      </c>
      <c r="K46" s="29" t="s">
        <v>31</v>
      </c>
      <c r="L46" s="29" t="s">
        <v>36</v>
      </c>
      <c r="M46" s="29" t="s">
        <v>33</v>
      </c>
      <c r="N46" s="29" t="s">
        <v>34</v>
      </c>
      <c r="O46" s="29" t="s">
        <v>35</v>
      </c>
      <c r="P46" s="29" t="s">
        <v>35</v>
      </c>
      <c r="Q46" s="29" t="s">
        <v>35</v>
      </c>
      <c r="R46" s="30">
        <v>0.31316620000000001</v>
      </c>
      <c r="S46" s="30">
        <v>0.53953519999999999</v>
      </c>
      <c r="T46" s="30">
        <v>7.6185660000000004</v>
      </c>
      <c r="U46" s="30">
        <v>6.5608579999999999E-5</v>
      </c>
      <c r="V46" s="30">
        <v>2.7059080000000002E-4</v>
      </c>
      <c r="W46" s="30">
        <v>5.6909319999999997E-4</v>
      </c>
      <c r="X46" s="30">
        <v>8.3905560000000004E-2</v>
      </c>
      <c r="Y46" s="30">
        <v>8.235607E-7</v>
      </c>
      <c r="Z46" s="30">
        <v>2.169304E-5</v>
      </c>
      <c r="AA46" s="30">
        <v>0</v>
      </c>
      <c r="AB46" s="30">
        <v>5.9197579999999997E-6</v>
      </c>
      <c r="AC46" s="30"/>
      <c r="AD46" s="31">
        <f t="shared" si="15"/>
        <v>0.22063473810791215</v>
      </c>
      <c r="AE46" s="31">
        <f t="shared" si="8"/>
        <v>0.90996833481856254</v>
      </c>
      <c r="AF46" s="31">
        <f t="shared" si="9"/>
        <v>1.91380043800664</v>
      </c>
      <c r="AG46" s="31">
        <f t="shared" si="10"/>
        <v>282.16555298708965</v>
      </c>
      <c r="AH46" s="31">
        <f t="shared" si="11"/>
        <v>2.7695478146374884E-3</v>
      </c>
      <c r="AI46" s="31">
        <f t="shared" si="12"/>
        <v>7.2951406647796105E-2</v>
      </c>
      <c r="AJ46" s="31">
        <f t="shared" si="13"/>
        <v>0</v>
      </c>
      <c r="AK46" s="31">
        <f t="shared" si="14"/>
        <v>1.9907522095314635E-2</v>
      </c>
    </row>
    <row r="47" spans="1:37" hidden="1">
      <c r="A47" s="19">
        <v>2017</v>
      </c>
      <c r="B47" s="19" t="s">
        <v>26</v>
      </c>
      <c r="C47" s="19" t="s">
        <v>27</v>
      </c>
      <c r="D47" s="19">
        <v>2270002030</v>
      </c>
      <c r="E47" s="28" t="s">
        <v>43</v>
      </c>
      <c r="F47" s="28" t="s">
        <v>29</v>
      </c>
      <c r="G47" s="28">
        <v>750</v>
      </c>
      <c r="H47" s="29" t="s">
        <v>96</v>
      </c>
      <c r="I47" s="29" t="s">
        <v>178</v>
      </c>
      <c r="J47" s="29" t="s">
        <v>30</v>
      </c>
      <c r="K47" s="29" t="s">
        <v>31</v>
      </c>
      <c r="L47" s="29" t="s">
        <v>36</v>
      </c>
      <c r="M47" s="29" t="s">
        <v>33</v>
      </c>
      <c r="N47" s="29" t="s">
        <v>34</v>
      </c>
      <c r="O47" s="29" t="s">
        <v>35</v>
      </c>
      <c r="P47" s="29" t="s">
        <v>35</v>
      </c>
      <c r="Q47" s="29" t="s">
        <v>35</v>
      </c>
      <c r="R47" s="30">
        <v>1.4912859999999999</v>
      </c>
      <c r="S47" s="30">
        <v>2.569248</v>
      </c>
      <c r="T47" s="30">
        <v>68.394890000000004</v>
      </c>
      <c r="U47" s="30">
        <v>5.920926E-4</v>
      </c>
      <c r="V47" s="30">
        <v>2.4291590000000002E-3</v>
      </c>
      <c r="W47" s="30">
        <v>5.2309590000000003E-3</v>
      </c>
      <c r="X47" s="30">
        <v>0.75324069999999999</v>
      </c>
      <c r="Y47" s="30">
        <v>7.5736279999999997E-6</v>
      </c>
      <c r="Z47" s="30">
        <v>1.9723230000000001E-4</v>
      </c>
      <c r="AA47" s="30">
        <v>0</v>
      </c>
      <c r="AB47" s="30">
        <v>5.3423549999999998E-5</v>
      </c>
      <c r="AC47" s="30"/>
      <c r="AD47" s="31">
        <f t="shared" si="15"/>
        <v>0.27875674475955614</v>
      </c>
      <c r="AE47" s="31">
        <f t="shared" si="8"/>
        <v>1.143646205582334</v>
      </c>
      <c r="AF47" s="31">
        <f t="shared" si="9"/>
        <v>2.4627315099204128</v>
      </c>
      <c r="AG47" s="31">
        <f t="shared" si="10"/>
        <v>354.6251474049995</v>
      </c>
      <c r="AH47" s="31">
        <f t="shared" si="11"/>
        <v>3.5656582894294368E-3</v>
      </c>
      <c r="AI47" s="31">
        <f t="shared" si="12"/>
        <v>9.2856816500392347E-2</v>
      </c>
      <c r="AJ47" s="31">
        <f t="shared" si="13"/>
        <v>0</v>
      </c>
      <c r="AK47" s="31">
        <f t="shared" si="14"/>
        <v>2.5151766618092146E-2</v>
      </c>
    </row>
    <row r="48" spans="1:37" hidden="1">
      <c r="A48" s="19">
        <v>2017</v>
      </c>
      <c r="B48" s="19" t="s">
        <v>26</v>
      </c>
      <c r="C48" s="19" t="s">
        <v>27</v>
      </c>
      <c r="D48" s="19">
        <v>2270002033</v>
      </c>
      <c r="E48" s="28" t="s">
        <v>44</v>
      </c>
      <c r="F48" s="28" t="s">
        <v>29</v>
      </c>
      <c r="G48" s="28">
        <v>15</v>
      </c>
      <c r="H48" s="29" t="s">
        <v>79</v>
      </c>
      <c r="I48" s="29" t="s">
        <v>177</v>
      </c>
      <c r="J48" s="29" t="s">
        <v>30</v>
      </c>
      <c r="K48" s="29" t="s">
        <v>31</v>
      </c>
      <c r="L48" s="29" t="s">
        <v>32</v>
      </c>
      <c r="M48" s="29" t="s">
        <v>33</v>
      </c>
      <c r="N48" s="29" t="s">
        <v>32</v>
      </c>
      <c r="O48" s="29" t="s">
        <v>35</v>
      </c>
      <c r="P48" s="29" t="s">
        <v>35</v>
      </c>
      <c r="Q48" s="29" t="s">
        <v>35</v>
      </c>
      <c r="R48" s="30">
        <v>6.1405120000000001E-2</v>
      </c>
      <c r="S48" s="30">
        <v>0.13655539999999999</v>
      </c>
      <c r="T48" s="30">
        <v>6.4469890000000002E-2</v>
      </c>
      <c r="U48" s="30">
        <v>8.2151799999999996E-7</v>
      </c>
      <c r="V48" s="30">
        <v>4.3091960000000001E-6</v>
      </c>
      <c r="W48" s="30">
        <v>5.1446580000000002E-6</v>
      </c>
      <c r="X48" s="30">
        <v>7.0573949999999999E-4</v>
      </c>
      <c r="Y48" s="30">
        <v>1.098193E-8</v>
      </c>
      <c r="Z48" s="30">
        <v>2.010296E-7</v>
      </c>
      <c r="AA48" s="30">
        <v>0</v>
      </c>
      <c r="AB48" s="30">
        <v>7.4124240000000006E-8</v>
      </c>
      <c r="AC48" s="30"/>
      <c r="AD48" s="31">
        <f t="shared" si="15"/>
        <v>0.36384799605141949</v>
      </c>
      <c r="AE48" s="31">
        <f t="shared" si="8"/>
        <v>1.908530706804711</v>
      </c>
      <c r="AF48" s="31">
        <f t="shared" si="9"/>
        <v>2.2785544609733486</v>
      </c>
      <c r="AG48" s="31">
        <f t="shared" si="10"/>
        <v>312.57002623111208</v>
      </c>
      <c r="AH48" s="31">
        <f t="shared" si="11"/>
        <v>4.863865701392989E-3</v>
      </c>
      <c r="AI48" s="31">
        <f t="shared" si="12"/>
        <v>8.9035440619704531E-2</v>
      </c>
      <c r="AJ48" s="31">
        <f t="shared" si="13"/>
        <v>0</v>
      </c>
      <c r="AK48" s="31">
        <f t="shared" si="14"/>
        <v>3.2829416011377073E-2</v>
      </c>
    </row>
    <row r="49" spans="1:37" hidden="1">
      <c r="A49" s="19">
        <v>2017</v>
      </c>
      <c r="B49" s="19" t="s">
        <v>26</v>
      </c>
      <c r="C49" s="19" t="s">
        <v>27</v>
      </c>
      <c r="D49" s="19">
        <v>2270002033</v>
      </c>
      <c r="E49" s="28" t="s">
        <v>44</v>
      </c>
      <c r="F49" s="28" t="s">
        <v>29</v>
      </c>
      <c r="G49" s="28">
        <v>25</v>
      </c>
      <c r="H49" s="29" t="s">
        <v>77</v>
      </c>
      <c r="I49" s="29" t="s">
        <v>176</v>
      </c>
      <c r="J49" s="29" t="s">
        <v>30</v>
      </c>
      <c r="K49" s="29" t="s">
        <v>31</v>
      </c>
      <c r="L49" s="29" t="s">
        <v>32</v>
      </c>
      <c r="M49" s="29" t="s">
        <v>33</v>
      </c>
      <c r="N49" s="29" t="s">
        <v>32</v>
      </c>
      <c r="O49" s="29" t="s">
        <v>35</v>
      </c>
      <c r="P49" s="29" t="s">
        <v>35</v>
      </c>
      <c r="Q49" s="29" t="s">
        <v>35</v>
      </c>
      <c r="R49" s="30">
        <v>0.1842154</v>
      </c>
      <c r="S49" s="30">
        <v>0.40966599999999997</v>
      </c>
      <c r="T49" s="30">
        <v>0.29803740000000001</v>
      </c>
      <c r="U49" s="30">
        <v>3.9473600000000003E-6</v>
      </c>
      <c r="V49" s="30">
        <v>1.3472870000000001E-5</v>
      </c>
      <c r="W49" s="30">
        <v>2.4944150000000001E-5</v>
      </c>
      <c r="X49" s="30">
        <v>3.2720650000000002E-3</v>
      </c>
      <c r="Y49" s="30">
        <v>4.1516300000000002E-8</v>
      </c>
      <c r="Z49" s="30">
        <v>9.3553550000000001E-7</v>
      </c>
      <c r="AA49" s="30">
        <v>0</v>
      </c>
      <c r="AB49" s="30">
        <v>3.5616399999999999E-7</v>
      </c>
      <c r="AC49" s="30"/>
      <c r="AD49" s="31">
        <f t="shared" si="15"/>
        <v>0.34965508409289525</v>
      </c>
      <c r="AE49" s="31">
        <f t="shared" si="8"/>
        <v>1.1934197774772624</v>
      </c>
      <c r="AF49" s="31">
        <f t="shared" si="9"/>
        <v>2.2095397597066881</v>
      </c>
      <c r="AG49" s="31">
        <f t="shared" si="10"/>
        <v>289.8378062128661</v>
      </c>
      <c r="AH49" s="31">
        <f t="shared" si="11"/>
        <v>3.6774921384737824E-3</v>
      </c>
      <c r="AI49" s="31">
        <f t="shared" si="12"/>
        <v>8.2869245248568368E-2</v>
      </c>
      <c r="AJ49" s="31">
        <f t="shared" si="13"/>
        <v>0</v>
      </c>
      <c r="AK49" s="31">
        <f t="shared" si="14"/>
        <v>3.1548820824769452E-2</v>
      </c>
    </row>
    <row r="50" spans="1:37" hidden="1">
      <c r="A50" s="19">
        <v>2017</v>
      </c>
      <c r="B50" s="19" t="s">
        <v>26</v>
      </c>
      <c r="C50" s="19" t="s">
        <v>27</v>
      </c>
      <c r="D50" s="19">
        <v>2270002033</v>
      </c>
      <c r="E50" s="28" t="s">
        <v>44</v>
      </c>
      <c r="F50" s="28" t="s">
        <v>29</v>
      </c>
      <c r="G50" s="28">
        <v>50</v>
      </c>
      <c r="H50" s="29" t="s">
        <v>75</v>
      </c>
      <c r="I50" s="29" t="s">
        <v>175</v>
      </c>
      <c r="J50" s="29" t="s">
        <v>30</v>
      </c>
      <c r="K50" s="29" t="s">
        <v>31</v>
      </c>
      <c r="L50" s="29" t="s">
        <v>32</v>
      </c>
      <c r="M50" s="29" t="s">
        <v>33</v>
      </c>
      <c r="N50" s="29" t="s">
        <v>32</v>
      </c>
      <c r="O50" s="29" t="s">
        <v>35</v>
      </c>
      <c r="P50" s="29" t="s">
        <v>35</v>
      </c>
      <c r="Q50" s="29" t="s">
        <v>35</v>
      </c>
      <c r="R50" s="30">
        <v>0.80440710000000004</v>
      </c>
      <c r="S50" s="30">
        <v>1.8535330000000001</v>
      </c>
      <c r="T50" s="30">
        <v>2.6242000000000001</v>
      </c>
      <c r="U50" s="30">
        <v>1.948296E-5</v>
      </c>
      <c r="V50" s="30">
        <v>2.0525750000000001E-4</v>
      </c>
      <c r="W50" s="30">
        <v>1.847137E-4</v>
      </c>
      <c r="X50" s="30">
        <v>2.8738059999999999E-2</v>
      </c>
      <c r="Y50" s="30">
        <v>3.7151129999999997E-7</v>
      </c>
      <c r="Z50" s="30">
        <v>4.1097330000000001E-6</v>
      </c>
      <c r="AA50" s="30">
        <v>0</v>
      </c>
      <c r="AB50" s="30">
        <v>1.757917E-6</v>
      </c>
      <c r="AC50" s="30"/>
      <c r="AD50" s="31">
        <f t="shared" si="15"/>
        <v>0.19071623016153474</v>
      </c>
      <c r="AE50" s="31">
        <f t="shared" si="8"/>
        <v>2.0092396952198852</v>
      </c>
      <c r="AF50" s="31">
        <f t="shared" si="9"/>
        <v>1.8081390365318557</v>
      </c>
      <c r="AG50" s="31">
        <f t="shared" si="10"/>
        <v>281.31323296644837</v>
      </c>
      <c r="AH50" s="31">
        <f t="shared" si="11"/>
        <v>3.6366771064771973E-3</v>
      </c>
      <c r="AI50" s="31">
        <f t="shared" si="12"/>
        <v>4.0229656311487297E-2</v>
      </c>
      <c r="AJ50" s="31">
        <f t="shared" si="13"/>
        <v>0</v>
      </c>
      <c r="AK50" s="31">
        <f t="shared" si="14"/>
        <v>1.720802707478097E-2</v>
      </c>
    </row>
    <row r="51" spans="1:37" hidden="1">
      <c r="A51" s="19">
        <v>2017</v>
      </c>
      <c r="B51" s="19" t="s">
        <v>26</v>
      </c>
      <c r="C51" s="19" t="s">
        <v>27</v>
      </c>
      <c r="D51" s="19">
        <v>2270002033</v>
      </c>
      <c r="E51" s="28" t="s">
        <v>44</v>
      </c>
      <c r="F51" s="28" t="s">
        <v>29</v>
      </c>
      <c r="G51" s="28">
        <v>120</v>
      </c>
      <c r="H51" s="29" t="s">
        <v>73</v>
      </c>
      <c r="I51" s="29" t="s">
        <v>174</v>
      </c>
      <c r="J51" s="29" t="s">
        <v>30</v>
      </c>
      <c r="K51" s="29" t="s">
        <v>31</v>
      </c>
      <c r="L51" s="29" t="s">
        <v>32</v>
      </c>
      <c r="M51" s="29" t="s">
        <v>33</v>
      </c>
      <c r="N51" s="29" t="s">
        <v>32</v>
      </c>
      <c r="O51" s="29" t="s">
        <v>35</v>
      </c>
      <c r="P51" s="29" t="s">
        <v>35</v>
      </c>
      <c r="Q51" s="29" t="s">
        <v>35</v>
      </c>
      <c r="R51" s="30">
        <v>2.468486</v>
      </c>
      <c r="S51" s="30">
        <v>5.6879419999999996</v>
      </c>
      <c r="T51" s="30">
        <v>19.955480000000001</v>
      </c>
      <c r="U51" s="30">
        <v>9.2948239999999995E-5</v>
      </c>
      <c r="V51" s="30">
        <v>1.326416E-3</v>
      </c>
      <c r="W51" s="30">
        <v>8.4290419999999997E-4</v>
      </c>
      <c r="X51" s="30">
        <v>0.2191352</v>
      </c>
      <c r="Y51" s="30">
        <v>2.570568E-6</v>
      </c>
      <c r="Z51" s="30">
        <v>2.732751E-5</v>
      </c>
      <c r="AA51" s="30">
        <v>0</v>
      </c>
      <c r="AB51" s="30">
        <v>8.3865709999999993E-6</v>
      </c>
      <c r="AC51" s="30"/>
      <c r="AD51" s="31">
        <f t="shared" si="15"/>
        <v>0.12354005972634743</v>
      </c>
      <c r="AE51" s="31">
        <f t="shared" si="8"/>
        <v>1.7629759515831915</v>
      </c>
      <c r="AF51" s="31">
        <f t="shared" si="9"/>
        <v>1.1203271327309599</v>
      </c>
      <c r="AG51" s="31">
        <f t="shared" si="10"/>
        <v>291.25861550627627</v>
      </c>
      <c r="AH51" s="31">
        <f t="shared" si="11"/>
        <v>3.4166125603953068E-3</v>
      </c>
      <c r="AI51" s="31">
        <f t="shared" si="12"/>
        <v>3.6321744420038035E-2</v>
      </c>
      <c r="AJ51" s="31">
        <f t="shared" si="13"/>
        <v>0</v>
      </c>
      <c r="AK51" s="31">
        <f t="shared" si="14"/>
        <v>1.1146821954232305E-2</v>
      </c>
    </row>
    <row r="52" spans="1:37" hidden="1">
      <c r="A52" s="19">
        <v>2017</v>
      </c>
      <c r="B52" s="19" t="s">
        <v>26</v>
      </c>
      <c r="C52" s="19" t="s">
        <v>27</v>
      </c>
      <c r="D52" s="19">
        <v>2270002033</v>
      </c>
      <c r="E52" s="28" t="s">
        <v>44</v>
      </c>
      <c r="F52" s="28" t="s">
        <v>29</v>
      </c>
      <c r="G52" s="28">
        <v>175</v>
      </c>
      <c r="H52" s="29" t="s">
        <v>71</v>
      </c>
      <c r="I52" s="29" t="s">
        <v>173</v>
      </c>
      <c r="J52" s="29" t="s">
        <v>30</v>
      </c>
      <c r="K52" s="29" t="s">
        <v>31</v>
      </c>
      <c r="L52" s="29" t="s">
        <v>32</v>
      </c>
      <c r="M52" s="29" t="s">
        <v>33</v>
      </c>
      <c r="N52" s="29" t="s">
        <v>32</v>
      </c>
      <c r="O52" s="29" t="s">
        <v>35</v>
      </c>
      <c r="P52" s="29" t="s">
        <v>35</v>
      </c>
      <c r="Q52" s="29" t="s">
        <v>35</v>
      </c>
      <c r="R52" s="30">
        <v>0.57106769999999996</v>
      </c>
      <c r="S52" s="30">
        <v>1.3158669999999999</v>
      </c>
      <c r="T52" s="30">
        <v>8.4337339999999994</v>
      </c>
      <c r="U52" s="30">
        <v>3.4195919999999997E-5</v>
      </c>
      <c r="V52" s="30">
        <v>4.9579949999999995E-4</v>
      </c>
      <c r="W52" s="30">
        <v>2.3661130000000001E-4</v>
      </c>
      <c r="X52" s="30">
        <v>9.273555E-2</v>
      </c>
      <c r="Y52" s="30">
        <v>1.0434339999999999E-6</v>
      </c>
      <c r="Z52" s="30">
        <v>8.0298679999999999E-6</v>
      </c>
      <c r="AA52" s="30">
        <v>0</v>
      </c>
      <c r="AB52" s="30">
        <v>3.0854429999999998E-6</v>
      </c>
      <c r="AC52" s="30"/>
      <c r="AD52" s="31">
        <f t="shared" si="15"/>
        <v>0.13471851583784683</v>
      </c>
      <c r="AE52" s="31">
        <f t="shared" si="8"/>
        <v>1.9532556162590899</v>
      </c>
      <c r="AF52" s="31">
        <f t="shared" si="9"/>
        <v>0.93215574157570646</v>
      </c>
      <c r="AG52" s="31">
        <f t="shared" si="10"/>
        <v>365.341703378837</v>
      </c>
      <c r="AH52" s="31">
        <f t="shared" si="11"/>
        <v>4.1107208068900582E-3</v>
      </c>
      <c r="AI52" s="31">
        <f t="shared" si="12"/>
        <v>3.1634531234539666E-2</v>
      </c>
      <c r="AJ52" s="31">
        <f t="shared" si="13"/>
        <v>0</v>
      </c>
      <c r="AK52" s="31">
        <f t="shared" si="14"/>
        <v>1.2155435550857343E-2</v>
      </c>
    </row>
    <row r="53" spans="1:37" hidden="1">
      <c r="A53" s="19">
        <v>2017</v>
      </c>
      <c r="B53" s="19" t="s">
        <v>26</v>
      </c>
      <c r="C53" s="19" t="s">
        <v>27</v>
      </c>
      <c r="D53" s="19">
        <v>2270002033</v>
      </c>
      <c r="E53" s="28" t="s">
        <v>44</v>
      </c>
      <c r="F53" s="28" t="s">
        <v>29</v>
      </c>
      <c r="G53" s="28">
        <v>250</v>
      </c>
      <c r="H53" s="29" t="s">
        <v>87</v>
      </c>
      <c r="I53" s="29" t="s">
        <v>172</v>
      </c>
      <c r="J53" s="29" t="s">
        <v>30</v>
      </c>
      <c r="K53" s="29" t="s">
        <v>31</v>
      </c>
      <c r="L53" s="29" t="s">
        <v>36</v>
      </c>
      <c r="M53" s="29" t="s">
        <v>33</v>
      </c>
      <c r="N53" s="29" t="s">
        <v>32</v>
      </c>
      <c r="O53" s="29" t="s">
        <v>35</v>
      </c>
      <c r="P53" s="29" t="s">
        <v>35</v>
      </c>
      <c r="Q53" s="29" t="s">
        <v>35</v>
      </c>
      <c r="R53" s="30">
        <v>0.49124089999999998</v>
      </c>
      <c r="S53" s="30">
        <v>1.131929</v>
      </c>
      <c r="T53" s="30">
        <v>9.6176399999999997</v>
      </c>
      <c r="U53" s="30">
        <v>3.2832369999999999E-5</v>
      </c>
      <c r="V53" s="30">
        <v>1.937397E-4</v>
      </c>
      <c r="W53" s="30">
        <v>1.7704369999999999E-4</v>
      </c>
      <c r="X53" s="30">
        <v>0.1063634</v>
      </c>
      <c r="Y53" s="30">
        <v>1.196771E-6</v>
      </c>
      <c r="Z53" s="30">
        <v>4.9808260000000001E-6</v>
      </c>
      <c r="AA53" s="30">
        <v>0</v>
      </c>
      <c r="AB53" s="30">
        <v>2.9624129999999999E-6</v>
      </c>
      <c r="AC53" s="30"/>
      <c r="AD53" s="31">
        <f t="shared" si="15"/>
        <v>0.10525581044040749</v>
      </c>
      <c r="AE53" s="31">
        <f t="shared" si="8"/>
        <v>0.62110134413024154</v>
      </c>
      <c r="AF53" s="31">
        <f t="shared" si="9"/>
        <v>0.56757639265360271</v>
      </c>
      <c r="AG53" s="31">
        <f t="shared" si="10"/>
        <v>340.98561475145527</v>
      </c>
      <c r="AH53" s="31">
        <f t="shared" si="11"/>
        <v>3.8366740359156806E-3</v>
      </c>
      <c r="AI53" s="31">
        <f t="shared" si="12"/>
        <v>1.5967804861258969E-2</v>
      </c>
      <c r="AJ53" s="31">
        <f t="shared" si="13"/>
        <v>0</v>
      </c>
      <c r="AK53" s="31">
        <f t="shared" si="14"/>
        <v>9.4970658887615755E-3</v>
      </c>
    </row>
    <row r="54" spans="1:37">
      <c r="A54" s="19">
        <v>2017</v>
      </c>
      <c r="B54" s="19" t="s">
        <v>26</v>
      </c>
      <c r="C54" s="19" t="s">
        <v>27</v>
      </c>
      <c r="D54" s="19">
        <v>2270002033</v>
      </c>
      <c r="E54" s="28" t="s">
        <v>44</v>
      </c>
      <c r="F54" s="28" t="s">
        <v>29</v>
      </c>
      <c r="G54" s="28">
        <v>500</v>
      </c>
      <c r="H54" s="29" t="s">
        <v>98</v>
      </c>
      <c r="I54" s="29" t="s">
        <v>171</v>
      </c>
      <c r="J54" s="29" t="s">
        <v>30</v>
      </c>
      <c r="K54" s="29" t="s">
        <v>31</v>
      </c>
      <c r="L54" s="29" t="s">
        <v>36</v>
      </c>
      <c r="M54" s="29" t="s">
        <v>33</v>
      </c>
      <c r="N54" s="29" t="s">
        <v>32</v>
      </c>
      <c r="O54" s="29" t="s">
        <v>35</v>
      </c>
      <c r="P54" s="29" t="s">
        <v>35</v>
      </c>
      <c r="Q54" s="29" t="s">
        <v>35</v>
      </c>
      <c r="R54" s="30">
        <v>1.093011</v>
      </c>
      <c r="S54" s="30">
        <v>2.5185420000000001</v>
      </c>
      <c r="T54" s="30">
        <v>35.412739999999999</v>
      </c>
      <c r="U54" s="30">
        <v>1.203458E-4</v>
      </c>
      <c r="V54" s="30">
        <v>6.9349989999999996E-4</v>
      </c>
      <c r="W54" s="30">
        <v>6.3484939999999997E-4</v>
      </c>
      <c r="X54" s="30">
        <v>0.39166980000000001</v>
      </c>
      <c r="Y54" s="30">
        <v>3.8443669999999997E-6</v>
      </c>
      <c r="Z54" s="30">
        <v>1.817052E-5</v>
      </c>
      <c r="AA54" s="30">
        <v>0</v>
      </c>
      <c r="AB54" s="30">
        <v>1.08586E-5</v>
      </c>
      <c r="AC54" s="30"/>
      <c r="AD54" s="31">
        <f t="shared" si="15"/>
        <v>8.669913764392255E-2</v>
      </c>
      <c r="AE54" s="31">
        <f t="shared" si="8"/>
        <v>0.49960898748561677</v>
      </c>
      <c r="AF54" s="31">
        <f t="shared" si="9"/>
        <v>0.45735618121913385</v>
      </c>
      <c r="AG54" s="31">
        <f t="shared" si="10"/>
        <v>282.16550890157879</v>
      </c>
      <c r="AH54" s="31">
        <f t="shared" si="11"/>
        <v>2.7695466205447435E-3</v>
      </c>
      <c r="AI54" s="31">
        <f t="shared" si="12"/>
        <v>1.3090348101401526E-2</v>
      </c>
      <c r="AJ54" s="31">
        <f t="shared" si="13"/>
        <v>0</v>
      </c>
      <c r="AK54" s="31">
        <f t="shared" si="14"/>
        <v>7.8227180011292263E-3</v>
      </c>
    </row>
    <row r="55" spans="1:37" hidden="1">
      <c r="A55" s="19">
        <v>2017</v>
      </c>
      <c r="B55" s="19" t="s">
        <v>26</v>
      </c>
      <c r="C55" s="19" t="s">
        <v>27</v>
      </c>
      <c r="D55" s="19">
        <v>2270002033</v>
      </c>
      <c r="E55" s="28" t="s">
        <v>44</v>
      </c>
      <c r="F55" s="28" t="s">
        <v>29</v>
      </c>
      <c r="G55" s="28">
        <v>750</v>
      </c>
      <c r="H55" s="29" t="s">
        <v>96</v>
      </c>
      <c r="I55" s="29" t="s">
        <v>170</v>
      </c>
      <c r="J55" s="29" t="s">
        <v>30</v>
      </c>
      <c r="K55" s="29" t="s">
        <v>31</v>
      </c>
      <c r="L55" s="29" t="s">
        <v>36</v>
      </c>
      <c r="M55" s="29" t="s">
        <v>33</v>
      </c>
      <c r="N55" s="29" t="s">
        <v>32</v>
      </c>
      <c r="O55" s="29" t="s">
        <v>35</v>
      </c>
      <c r="P55" s="29" t="s">
        <v>35</v>
      </c>
      <c r="Q55" s="29" t="s">
        <v>35</v>
      </c>
      <c r="R55" s="30">
        <v>23.114940000000001</v>
      </c>
      <c r="S55" s="30">
        <v>53.261980000000001</v>
      </c>
      <c r="T55" s="30">
        <v>1479.7149999999999</v>
      </c>
      <c r="U55" s="30">
        <v>5.0345110000000002E-3</v>
      </c>
      <c r="V55" s="30">
        <v>2.8977719999999998E-2</v>
      </c>
      <c r="W55" s="30">
        <v>2.668769E-2</v>
      </c>
      <c r="X55" s="30">
        <v>16.365829999999999</v>
      </c>
      <c r="Y55" s="30">
        <v>1.6455389999999999E-4</v>
      </c>
      <c r="Z55" s="30">
        <v>7.6202289999999998E-4</v>
      </c>
      <c r="AA55" s="30">
        <v>0</v>
      </c>
      <c r="AB55" s="30">
        <v>4.5425590000000002E-4</v>
      </c>
      <c r="AC55" s="30"/>
      <c r="AD55" s="31">
        <f t="shared" si="15"/>
        <v>0.1143356763229606</v>
      </c>
      <c r="AE55" s="31">
        <f t="shared" si="8"/>
        <v>0.65809513863359936</v>
      </c>
      <c r="AF55" s="31">
        <f t="shared" si="9"/>
        <v>0.60608767875321201</v>
      </c>
      <c r="AG55" s="31">
        <f t="shared" si="10"/>
        <v>371.67427812484618</v>
      </c>
      <c r="AH55" s="31">
        <f t="shared" si="11"/>
        <v>3.7370822008494613E-3</v>
      </c>
      <c r="AI55" s="31">
        <f t="shared" si="12"/>
        <v>1.7305832412538923E-2</v>
      </c>
      <c r="AJ55" s="31">
        <f t="shared" si="13"/>
        <v>0</v>
      </c>
      <c r="AK55" s="31">
        <f t="shared" si="14"/>
        <v>1.0316325766334638E-2</v>
      </c>
    </row>
    <row r="56" spans="1:37" hidden="1">
      <c r="A56" s="19">
        <v>2017</v>
      </c>
      <c r="B56" s="19" t="s">
        <v>26</v>
      </c>
      <c r="C56" s="19" t="s">
        <v>27</v>
      </c>
      <c r="D56" s="19">
        <v>2270002033</v>
      </c>
      <c r="E56" s="28" t="s">
        <v>44</v>
      </c>
      <c r="F56" s="28" t="s">
        <v>29</v>
      </c>
      <c r="G56" s="28">
        <v>1000</v>
      </c>
      <c r="H56" s="29" t="s">
        <v>83</v>
      </c>
      <c r="I56" s="29" t="s">
        <v>169</v>
      </c>
      <c r="J56" s="29" t="s">
        <v>30</v>
      </c>
      <c r="K56" s="29" t="s">
        <v>31</v>
      </c>
      <c r="L56" s="29" t="s">
        <v>36</v>
      </c>
      <c r="M56" s="29" t="s">
        <v>33</v>
      </c>
      <c r="N56" s="29" t="s">
        <v>32</v>
      </c>
      <c r="O56" s="29" t="s">
        <v>35</v>
      </c>
      <c r="P56" s="29" t="s">
        <v>35</v>
      </c>
      <c r="Q56" s="29" t="s">
        <v>35</v>
      </c>
      <c r="R56" s="30">
        <v>38.773440000000001</v>
      </c>
      <c r="S56" s="30">
        <v>89.253309999999999</v>
      </c>
      <c r="T56" s="30">
        <v>3742.4659999999999</v>
      </c>
      <c r="U56" s="30">
        <v>1.3455689999999999E-2</v>
      </c>
      <c r="V56" s="30">
        <v>7.3381580000000002E-2</v>
      </c>
      <c r="W56" s="30">
        <v>0.1960385</v>
      </c>
      <c r="X56" s="30">
        <v>41.38897</v>
      </c>
      <c r="Y56" s="30">
        <v>4.1615469999999998E-4</v>
      </c>
      <c r="Z56" s="30">
        <v>3.813159E-3</v>
      </c>
      <c r="AA56" s="30">
        <v>0</v>
      </c>
      <c r="AB56" s="30">
        <v>1.2140849999999999E-3</v>
      </c>
      <c r="AC56" s="30"/>
      <c r="AD56" s="31">
        <f t="shared" si="15"/>
        <v>0.13676805899971667</v>
      </c>
      <c r="AE56" s="31">
        <f t="shared" si="8"/>
        <v>0.74587451575745489</v>
      </c>
      <c r="AF56" s="31">
        <f t="shared" si="9"/>
        <v>1.9925997948983629</v>
      </c>
      <c r="AG56" s="31">
        <f t="shared" si="10"/>
        <v>420.6911047220546</v>
      </c>
      <c r="AH56" s="31">
        <f t="shared" si="11"/>
        <v>4.2299332522233628E-3</v>
      </c>
      <c r="AI56" s="31">
        <f t="shared" si="12"/>
        <v>3.8758202298603828E-2</v>
      </c>
      <c r="AJ56" s="31">
        <f t="shared" si="13"/>
        <v>0</v>
      </c>
      <c r="AK56" s="31">
        <f t="shared" si="14"/>
        <v>1.2340359276311434E-2</v>
      </c>
    </row>
    <row r="57" spans="1:37" hidden="1">
      <c r="A57" s="19">
        <v>2017</v>
      </c>
      <c r="B57" s="19" t="s">
        <v>26</v>
      </c>
      <c r="C57" s="19" t="s">
        <v>27</v>
      </c>
      <c r="D57" s="19">
        <v>2270002036</v>
      </c>
      <c r="E57" s="28" t="s">
        <v>45</v>
      </c>
      <c r="F57" s="28" t="s">
        <v>29</v>
      </c>
      <c r="G57" s="28">
        <v>25</v>
      </c>
      <c r="H57" s="29" t="s">
        <v>81</v>
      </c>
      <c r="I57" s="29" t="s">
        <v>168</v>
      </c>
      <c r="J57" s="29" t="s">
        <v>30</v>
      </c>
      <c r="K57" s="29" t="s">
        <v>31</v>
      </c>
      <c r="L57" s="29" t="s">
        <v>32</v>
      </c>
      <c r="M57" s="29" t="s">
        <v>33</v>
      </c>
      <c r="N57" s="29" t="s">
        <v>34</v>
      </c>
      <c r="O57" s="29" t="s">
        <v>35</v>
      </c>
      <c r="P57" s="29" t="s">
        <v>35</v>
      </c>
      <c r="Q57" s="29" t="s">
        <v>35</v>
      </c>
      <c r="R57" s="30">
        <v>0.22719890000000001</v>
      </c>
      <c r="S57" s="30">
        <v>0.86971100000000001</v>
      </c>
      <c r="T57" s="30">
        <v>0.65059129999999998</v>
      </c>
      <c r="U57" s="30">
        <v>8.6167660000000006E-6</v>
      </c>
      <c r="V57" s="30">
        <v>2.941018E-5</v>
      </c>
      <c r="W57" s="30">
        <v>5.4451070000000002E-5</v>
      </c>
      <c r="X57" s="30">
        <v>7.1426509999999999E-3</v>
      </c>
      <c r="Y57" s="30">
        <v>9.0626710000000002E-8</v>
      </c>
      <c r="Z57" s="30">
        <v>2.0340049999999998E-6</v>
      </c>
      <c r="AA57" s="30">
        <v>0</v>
      </c>
      <c r="AB57" s="30">
        <v>7.7747690000000003E-7</v>
      </c>
      <c r="AC57" s="30"/>
      <c r="AD57" s="31">
        <f t="shared" si="15"/>
        <v>0.35952771047853838</v>
      </c>
      <c r="AE57" s="31">
        <f t="shared" si="8"/>
        <v>1.2271163775553029</v>
      </c>
      <c r="AF57" s="31">
        <f t="shared" si="9"/>
        <v>2.2719276037212364</v>
      </c>
      <c r="AG57" s="31">
        <f t="shared" si="10"/>
        <v>298.02143411777013</v>
      </c>
      <c r="AH57" s="31">
        <f t="shared" si="11"/>
        <v>3.7813274208099014E-3</v>
      </c>
      <c r="AI57" s="31">
        <f t="shared" si="12"/>
        <v>8.4867241462968715E-2</v>
      </c>
      <c r="AJ57" s="31">
        <f t="shared" si="13"/>
        <v>0</v>
      </c>
      <c r="AK57" s="31">
        <f t="shared" si="14"/>
        <v>3.2439605509416353E-2</v>
      </c>
    </row>
    <row r="58" spans="1:37" hidden="1">
      <c r="A58" s="19">
        <v>2017</v>
      </c>
      <c r="B58" s="19" t="s">
        <v>26</v>
      </c>
      <c r="C58" s="19" t="s">
        <v>27</v>
      </c>
      <c r="D58" s="19">
        <v>2270002036</v>
      </c>
      <c r="E58" s="28" t="s">
        <v>45</v>
      </c>
      <c r="F58" s="28" t="s">
        <v>29</v>
      </c>
      <c r="G58" s="28">
        <v>50</v>
      </c>
      <c r="H58" s="29" t="s">
        <v>75</v>
      </c>
      <c r="I58" s="29" t="s">
        <v>167</v>
      </c>
      <c r="J58" s="29" t="s">
        <v>30</v>
      </c>
      <c r="K58" s="29" t="s">
        <v>31</v>
      </c>
      <c r="L58" s="29" t="s">
        <v>32</v>
      </c>
      <c r="M58" s="29" t="s">
        <v>33</v>
      </c>
      <c r="N58" s="29" t="s">
        <v>34</v>
      </c>
      <c r="O58" s="29" t="s">
        <v>35</v>
      </c>
      <c r="P58" s="29" t="s">
        <v>35</v>
      </c>
      <c r="Q58" s="29" t="s">
        <v>35</v>
      </c>
      <c r="R58" s="30">
        <v>8.5537340000000004</v>
      </c>
      <c r="S58" s="30">
        <v>33.17633</v>
      </c>
      <c r="T58" s="30">
        <v>38.26708</v>
      </c>
      <c r="U58" s="30">
        <v>8.711204E-4</v>
      </c>
      <c r="V58" s="30">
        <v>4.2608120000000001E-3</v>
      </c>
      <c r="W58" s="30">
        <v>3.4511709999999998E-3</v>
      </c>
      <c r="X58" s="30">
        <v>0.41462260000000001</v>
      </c>
      <c r="Y58" s="30">
        <v>5.360034E-6</v>
      </c>
      <c r="Z58" s="30">
        <v>2.1359140000000001E-4</v>
      </c>
      <c r="AA58" s="30">
        <v>0</v>
      </c>
      <c r="AB58" s="30">
        <v>7.8599789999999998E-5</v>
      </c>
      <c r="AC58" s="30"/>
      <c r="AD58" s="31">
        <f t="shared" si="15"/>
        <v>0.47641220525597616</v>
      </c>
      <c r="AE58" s="31">
        <f t="shared" si="8"/>
        <v>2.3302207606447127</v>
      </c>
      <c r="AF58" s="31">
        <f t="shared" si="9"/>
        <v>1.8874313893067738</v>
      </c>
      <c r="AG58" s="31">
        <f t="shared" si="10"/>
        <v>226.75541430893657</v>
      </c>
      <c r="AH58" s="31">
        <f t="shared" si="11"/>
        <v>2.9313808036030508E-3</v>
      </c>
      <c r="AI58" s="31">
        <f t="shared" si="12"/>
        <v>0.11681226831298097</v>
      </c>
      <c r="AJ58" s="31">
        <f t="shared" si="13"/>
        <v>0</v>
      </c>
      <c r="AK58" s="31">
        <f t="shared" si="14"/>
        <v>4.2985905606798581E-2</v>
      </c>
    </row>
    <row r="59" spans="1:37" hidden="1">
      <c r="A59" s="19">
        <v>2017</v>
      </c>
      <c r="B59" s="19" t="s">
        <v>26</v>
      </c>
      <c r="C59" s="19" t="s">
        <v>27</v>
      </c>
      <c r="D59" s="19">
        <v>2270002036</v>
      </c>
      <c r="E59" s="28" t="s">
        <v>45</v>
      </c>
      <c r="F59" s="28" t="s">
        <v>29</v>
      </c>
      <c r="G59" s="28">
        <v>120</v>
      </c>
      <c r="H59" s="29" t="s">
        <v>73</v>
      </c>
      <c r="I59" s="29" t="s">
        <v>166</v>
      </c>
      <c r="J59" s="29" t="s">
        <v>30</v>
      </c>
      <c r="K59" s="29" t="s">
        <v>31</v>
      </c>
      <c r="L59" s="29" t="s">
        <v>32</v>
      </c>
      <c r="M59" s="29" t="s">
        <v>33</v>
      </c>
      <c r="N59" s="29" t="s">
        <v>34</v>
      </c>
      <c r="O59" s="29" t="s">
        <v>35</v>
      </c>
      <c r="P59" s="29" t="s">
        <v>35</v>
      </c>
      <c r="Q59" s="29" t="s">
        <v>35</v>
      </c>
      <c r="R59" s="30">
        <v>23.229559999999999</v>
      </c>
      <c r="S59" s="30">
        <v>90.097639999999998</v>
      </c>
      <c r="T59" s="30">
        <v>302.89780000000002</v>
      </c>
      <c r="U59" s="30">
        <v>3.4413059999999999E-3</v>
      </c>
      <c r="V59" s="30">
        <v>2.2700919999999999E-2</v>
      </c>
      <c r="W59" s="30">
        <v>2.1850069999999999E-2</v>
      </c>
      <c r="X59" s="30">
        <v>3.3136549999999998</v>
      </c>
      <c r="Y59" s="30">
        <v>3.8870879999999999E-5</v>
      </c>
      <c r="Z59" s="30">
        <v>1.543368E-3</v>
      </c>
      <c r="AA59" s="30">
        <v>0</v>
      </c>
      <c r="AB59" s="30">
        <v>3.1050350000000001E-4</v>
      </c>
      <c r="AC59" s="30"/>
      <c r="AD59" s="31">
        <f t="shared" si="15"/>
        <v>0.28875643535169182</v>
      </c>
      <c r="AE59" s="31">
        <f t="shared" si="8"/>
        <v>1.9048107719580671</v>
      </c>
      <c r="AF59" s="31">
        <f t="shared" si="9"/>
        <v>1.8334168264562756</v>
      </c>
      <c r="AG59" s="31">
        <f t="shared" si="10"/>
        <v>278.04537166567297</v>
      </c>
      <c r="AH59" s="31">
        <f t="shared" si="11"/>
        <v>3.2616154296605331E-3</v>
      </c>
      <c r="AI59" s="31">
        <f t="shared" si="12"/>
        <v>0.12950241626750711</v>
      </c>
      <c r="AJ59" s="31">
        <f t="shared" si="13"/>
        <v>0</v>
      </c>
      <c r="AK59" s="31">
        <f t="shared" si="14"/>
        <v>2.6054028274214509E-2</v>
      </c>
    </row>
    <row r="60" spans="1:37">
      <c r="A60" s="19">
        <v>2017</v>
      </c>
      <c r="B60" s="19" t="s">
        <v>26</v>
      </c>
      <c r="C60" s="19" t="s">
        <v>27</v>
      </c>
      <c r="D60" s="19">
        <v>2270002036</v>
      </c>
      <c r="E60" s="28" t="s">
        <v>45</v>
      </c>
      <c r="F60" s="28" t="s">
        <v>29</v>
      </c>
      <c r="G60" s="28">
        <v>175</v>
      </c>
      <c r="H60" s="29" t="s">
        <v>71</v>
      </c>
      <c r="I60" s="29" t="s">
        <v>165</v>
      </c>
      <c r="J60" s="29" t="s">
        <v>30</v>
      </c>
      <c r="K60" s="29" t="s">
        <v>31</v>
      </c>
      <c r="L60" s="29" t="s">
        <v>32</v>
      </c>
      <c r="M60" s="29" t="s">
        <v>33</v>
      </c>
      <c r="N60" s="29" t="s">
        <v>34</v>
      </c>
      <c r="O60" s="29" t="s">
        <v>35</v>
      </c>
      <c r="P60" s="29" t="s">
        <v>35</v>
      </c>
      <c r="Q60" s="29" t="s">
        <v>35</v>
      </c>
      <c r="R60" s="30">
        <v>44.813470000000002</v>
      </c>
      <c r="S60" s="30">
        <v>173.8125</v>
      </c>
      <c r="T60" s="30">
        <v>888.53830000000005</v>
      </c>
      <c r="U60" s="30">
        <v>7.8170110000000004E-3</v>
      </c>
      <c r="V60" s="30">
        <v>5.7680420000000003E-2</v>
      </c>
      <c r="W60" s="30">
        <v>5.0456510000000003E-2</v>
      </c>
      <c r="X60" s="30">
        <v>9.7440020000000001</v>
      </c>
      <c r="Y60" s="30">
        <v>1.096367E-4</v>
      </c>
      <c r="Z60" s="30">
        <v>2.6910380000000002E-3</v>
      </c>
      <c r="AA60" s="30">
        <v>0</v>
      </c>
      <c r="AB60" s="30">
        <v>7.0531649999999995E-4</v>
      </c>
      <c r="AC60" s="30"/>
      <c r="AD60" s="31">
        <f t="shared" si="15"/>
        <v>0.23314425040776704</v>
      </c>
      <c r="AE60" s="31">
        <f t="shared" si="8"/>
        <v>1.720332526601942</v>
      </c>
      <c r="AF60" s="31">
        <f t="shared" si="9"/>
        <v>1.5048776574757283</v>
      </c>
      <c r="AG60" s="31">
        <f t="shared" si="10"/>
        <v>290.61722469902912</v>
      </c>
      <c r="AH60" s="31">
        <f t="shared" si="11"/>
        <v>3.2699411883495145E-3</v>
      </c>
      <c r="AI60" s="31">
        <f t="shared" si="12"/>
        <v>8.0260861514563117E-2</v>
      </c>
      <c r="AJ60" s="31">
        <f t="shared" si="13"/>
        <v>0</v>
      </c>
      <c r="AK60" s="31">
        <f t="shared" si="14"/>
        <v>2.1036235805825244E-2</v>
      </c>
    </row>
    <row r="61" spans="1:37" hidden="1">
      <c r="A61" s="19">
        <v>2017</v>
      </c>
      <c r="B61" s="19" t="s">
        <v>26</v>
      </c>
      <c r="C61" s="19" t="s">
        <v>27</v>
      </c>
      <c r="D61" s="19">
        <v>2270002036</v>
      </c>
      <c r="E61" s="28" t="s">
        <v>45</v>
      </c>
      <c r="F61" s="28" t="s">
        <v>29</v>
      </c>
      <c r="G61" s="28">
        <v>250</v>
      </c>
      <c r="H61" s="29" t="s">
        <v>87</v>
      </c>
      <c r="I61" s="29" t="s">
        <v>164</v>
      </c>
      <c r="J61" s="29" t="s">
        <v>30</v>
      </c>
      <c r="K61" s="29" t="s">
        <v>31</v>
      </c>
      <c r="L61" s="29" t="s">
        <v>36</v>
      </c>
      <c r="M61" s="29" t="s">
        <v>33</v>
      </c>
      <c r="N61" s="29" t="s">
        <v>34</v>
      </c>
      <c r="O61" s="29" t="s">
        <v>35</v>
      </c>
      <c r="P61" s="29" t="s">
        <v>35</v>
      </c>
      <c r="Q61" s="29" t="s">
        <v>35</v>
      </c>
      <c r="R61" s="30">
        <v>18.22504</v>
      </c>
      <c r="S61" s="30">
        <v>70.687259999999995</v>
      </c>
      <c r="T61" s="30">
        <v>507.57159999999999</v>
      </c>
      <c r="U61" s="30">
        <v>3.5056530000000001E-3</v>
      </c>
      <c r="V61" s="30">
        <v>1.1836060000000001E-2</v>
      </c>
      <c r="W61" s="30">
        <v>2.4423170000000001E-2</v>
      </c>
      <c r="X61" s="30">
        <v>5.6033879999999998</v>
      </c>
      <c r="Y61" s="30">
        <v>6.3047720000000004E-5</v>
      </c>
      <c r="Z61" s="30">
        <v>8.1711930000000004E-4</v>
      </c>
      <c r="AA61" s="30">
        <v>0</v>
      </c>
      <c r="AB61" s="30">
        <v>3.1630930000000002E-4</v>
      </c>
      <c r="AC61" s="30"/>
      <c r="AD61" s="31">
        <f t="shared" si="15"/>
        <v>0.17996614391900323</v>
      </c>
      <c r="AE61" s="31">
        <f t="shared" si="8"/>
        <v>0.60761577868487204</v>
      </c>
      <c r="AF61" s="31">
        <f t="shared" si="9"/>
        <v>1.2537874476390796</v>
      </c>
      <c r="AG61" s="31">
        <f t="shared" si="10"/>
        <v>287.65543287998435</v>
      </c>
      <c r="AH61" s="31">
        <f t="shared" si="11"/>
        <v>3.2366167020195726E-3</v>
      </c>
      <c r="AI61" s="31">
        <f t="shared" si="12"/>
        <v>4.1947622751822615E-2</v>
      </c>
      <c r="AJ61" s="31">
        <f t="shared" si="13"/>
        <v>0</v>
      </c>
      <c r="AK61" s="31">
        <f t="shared" si="14"/>
        <v>1.6238048947434094E-2</v>
      </c>
    </row>
    <row r="62" spans="1:37" hidden="1">
      <c r="A62" s="19">
        <v>2017</v>
      </c>
      <c r="B62" s="19" t="s">
        <v>26</v>
      </c>
      <c r="C62" s="19" t="s">
        <v>27</v>
      </c>
      <c r="D62" s="19">
        <v>2270002036</v>
      </c>
      <c r="E62" s="28" t="s">
        <v>45</v>
      </c>
      <c r="F62" s="28" t="s">
        <v>29</v>
      </c>
      <c r="G62" s="28">
        <v>500</v>
      </c>
      <c r="H62" s="29" t="s">
        <v>98</v>
      </c>
      <c r="I62" s="29" t="s">
        <v>163</v>
      </c>
      <c r="J62" s="29" t="s">
        <v>30</v>
      </c>
      <c r="K62" s="29" t="s">
        <v>31</v>
      </c>
      <c r="L62" s="29" t="s">
        <v>36</v>
      </c>
      <c r="M62" s="29" t="s">
        <v>33</v>
      </c>
      <c r="N62" s="29" t="s">
        <v>34</v>
      </c>
      <c r="O62" s="29" t="s">
        <v>35</v>
      </c>
      <c r="P62" s="29" t="s">
        <v>35</v>
      </c>
      <c r="Q62" s="29" t="s">
        <v>35</v>
      </c>
      <c r="R62" s="30">
        <v>13.14683</v>
      </c>
      <c r="S62" s="30">
        <v>50.991050000000001</v>
      </c>
      <c r="T62" s="30">
        <v>539.20830000000001</v>
      </c>
      <c r="U62" s="30">
        <v>3.604655E-3</v>
      </c>
      <c r="V62" s="30">
        <v>1.2121059999999999E-2</v>
      </c>
      <c r="W62" s="30">
        <v>2.2971399999999999E-2</v>
      </c>
      <c r="X62" s="30">
        <v>5.9538549999999999</v>
      </c>
      <c r="Y62" s="30">
        <v>5.8439030000000003E-5</v>
      </c>
      <c r="Z62" s="30">
        <v>8.2330100000000002E-4</v>
      </c>
      <c r="AA62" s="30">
        <v>0</v>
      </c>
      <c r="AB62" s="30">
        <v>3.2524209999999998E-4</v>
      </c>
      <c r="AC62" s="30"/>
      <c r="AD62" s="31">
        <f t="shared" si="15"/>
        <v>0.12826341155947957</v>
      </c>
      <c r="AE62" s="31">
        <f t="shared" si="8"/>
        <v>0.43130022354903458</v>
      </c>
      <c r="AF62" s="31">
        <f t="shared" si="9"/>
        <v>0.81738477948581167</v>
      </c>
      <c r="AG62" s="31">
        <f t="shared" si="10"/>
        <v>211.85432565126627</v>
      </c>
      <c r="AH62" s="31">
        <f t="shared" si="11"/>
        <v>2.0794193497094102E-3</v>
      </c>
      <c r="AI62" s="31">
        <f t="shared" si="12"/>
        <v>2.9295284847046691E-2</v>
      </c>
      <c r="AJ62" s="31">
        <f t="shared" si="13"/>
        <v>0</v>
      </c>
      <c r="AK62" s="31">
        <f t="shared" si="14"/>
        <v>1.1572996952210242E-2</v>
      </c>
    </row>
    <row r="63" spans="1:37" hidden="1">
      <c r="A63" s="19">
        <v>2017</v>
      </c>
      <c r="B63" s="19" t="s">
        <v>26</v>
      </c>
      <c r="C63" s="19" t="s">
        <v>27</v>
      </c>
      <c r="D63" s="19">
        <v>2270002036</v>
      </c>
      <c r="E63" s="28" t="s">
        <v>45</v>
      </c>
      <c r="F63" s="28" t="s">
        <v>29</v>
      </c>
      <c r="G63" s="28">
        <v>750</v>
      </c>
      <c r="H63" s="29" t="s">
        <v>96</v>
      </c>
      <c r="I63" s="29" t="s">
        <v>162</v>
      </c>
      <c r="J63" s="29" t="s">
        <v>30</v>
      </c>
      <c r="K63" s="29" t="s">
        <v>31</v>
      </c>
      <c r="L63" s="29" t="s">
        <v>36</v>
      </c>
      <c r="M63" s="29" t="s">
        <v>33</v>
      </c>
      <c r="N63" s="29" t="s">
        <v>34</v>
      </c>
      <c r="O63" s="29" t="s">
        <v>35</v>
      </c>
      <c r="P63" s="29" t="s">
        <v>35</v>
      </c>
      <c r="Q63" s="29" t="s">
        <v>35</v>
      </c>
      <c r="R63" s="30">
        <v>11.68174</v>
      </c>
      <c r="S63" s="30">
        <v>45.308570000000003</v>
      </c>
      <c r="T63" s="30">
        <v>794.14419999999996</v>
      </c>
      <c r="U63" s="30">
        <v>5.3329229999999998E-3</v>
      </c>
      <c r="V63" s="30">
        <v>1.785165E-2</v>
      </c>
      <c r="W63" s="30">
        <v>3.4869280000000002E-2</v>
      </c>
      <c r="X63" s="30">
        <v>8.7687209999999993</v>
      </c>
      <c r="Y63" s="30">
        <v>8.8167060000000002E-5</v>
      </c>
      <c r="Z63" s="30">
        <v>1.232463E-3</v>
      </c>
      <c r="AA63" s="30">
        <v>0</v>
      </c>
      <c r="AB63" s="30">
        <v>4.8118109999999999E-4</v>
      </c>
      <c r="AC63" s="30"/>
      <c r="AD63" s="31">
        <f t="shared" si="15"/>
        <v>0.14237270478410596</v>
      </c>
      <c r="AE63" s="31">
        <f t="shared" si="8"/>
        <v>0.47658436008905164</v>
      </c>
      <c r="AF63" s="31">
        <f t="shared" si="9"/>
        <v>0.93090294149649844</v>
      </c>
      <c r="AG63" s="31">
        <f t="shared" si="10"/>
        <v>234.09798458878751</v>
      </c>
      <c r="AH63" s="31">
        <f t="shared" si="11"/>
        <v>2.3537903706958747E-3</v>
      </c>
      <c r="AI63" s="31">
        <f t="shared" si="12"/>
        <v>3.2902986009048618E-2</v>
      </c>
      <c r="AJ63" s="31">
        <f t="shared" si="13"/>
        <v>0</v>
      </c>
      <c r="AK63" s="31">
        <f t="shared" si="14"/>
        <v>1.2846061099699239E-2</v>
      </c>
    </row>
    <row r="64" spans="1:37">
      <c r="A64" s="19">
        <v>2017</v>
      </c>
      <c r="B64" s="19" t="s">
        <v>26</v>
      </c>
      <c r="C64" s="19" t="s">
        <v>27</v>
      </c>
      <c r="D64" s="19">
        <v>2270002039</v>
      </c>
      <c r="E64" s="28" t="s">
        <v>46</v>
      </c>
      <c r="F64" s="28" t="s">
        <v>29</v>
      </c>
      <c r="G64" s="28">
        <v>25</v>
      </c>
      <c r="H64" s="29" t="s">
        <v>81</v>
      </c>
      <c r="I64" s="29" t="s">
        <v>161</v>
      </c>
      <c r="J64" s="29" t="s">
        <v>30</v>
      </c>
      <c r="K64" s="29" t="s">
        <v>31</v>
      </c>
      <c r="L64" s="29" t="s">
        <v>32</v>
      </c>
      <c r="M64" s="29" t="s">
        <v>33</v>
      </c>
      <c r="N64" s="29" t="s">
        <v>34</v>
      </c>
      <c r="O64" s="29" t="s">
        <v>35</v>
      </c>
      <c r="P64" s="29" t="s">
        <v>35</v>
      </c>
      <c r="Q64" s="29" t="s">
        <v>35</v>
      </c>
      <c r="R64" s="30">
        <v>2.456204E-2</v>
      </c>
      <c r="S64" s="30">
        <v>3.987214E-2</v>
      </c>
      <c r="T64" s="30">
        <v>2.9894790000000001E-2</v>
      </c>
      <c r="U64" s="30">
        <v>3.9594199999999999E-7</v>
      </c>
      <c r="V64" s="30">
        <v>1.351403E-6</v>
      </c>
      <c r="W64" s="30">
        <v>2.5020369999999999E-6</v>
      </c>
      <c r="X64" s="30">
        <v>3.2820609999999997E-4</v>
      </c>
      <c r="Y64" s="30">
        <v>4.1643140000000001E-9</v>
      </c>
      <c r="Z64" s="30">
        <v>9.3291480000000005E-8</v>
      </c>
      <c r="AA64" s="30">
        <v>0</v>
      </c>
      <c r="AB64" s="30">
        <v>3.5725209999999998E-8</v>
      </c>
      <c r="AC64" s="30"/>
      <c r="AD64" s="31">
        <f t="shared" si="15"/>
        <v>0.36035044258973814</v>
      </c>
      <c r="AE64" s="31">
        <f t="shared" si="8"/>
        <v>1.2299242544794435</v>
      </c>
      <c r="AF64" s="31">
        <f t="shared" si="9"/>
        <v>2.2771268022233069</v>
      </c>
      <c r="AG64" s="31">
        <f t="shared" si="10"/>
        <v>298.70337927184244</v>
      </c>
      <c r="AH64" s="31">
        <f t="shared" si="11"/>
        <v>3.7899803329342241E-3</v>
      </c>
      <c r="AI64" s="31">
        <f t="shared" si="12"/>
        <v>8.4905430865762424E-2</v>
      </c>
      <c r="AJ64" s="31">
        <f t="shared" si="13"/>
        <v>0</v>
      </c>
      <c r="AK64" s="31">
        <f t="shared" si="14"/>
        <v>3.2513841004771747E-2</v>
      </c>
    </row>
    <row r="65" spans="1:37" hidden="1">
      <c r="A65" s="19">
        <v>2017</v>
      </c>
      <c r="B65" s="19" t="s">
        <v>26</v>
      </c>
      <c r="C65" s="19" t="s">
        <v>27</v>
      </c>
      <c r="D65" s="19">
        <v>2270002039</v>
      </c>
      <c r="E65" s="28" t="s">
        <v>46</v>
      </c>
      <c r="F65" s="28" t="s">
        <v>29</v>
      </c>
      <c r="G65" s="28">
        <v>50</v>
      </c>
      <c r="H65" s="29" t="s">
        <v>75</v>
      </c>
      <c r="I65" s="29" t="s">
        <v>160</v>
      </c>
      <c r="J65" s="29" t="s">
        <v>30</v>
      </c>
      <c r="K65" s="29" t="s">
        <v>31</v>
      </c>
      <c r="L65" s="29" t="s">
        <v>32</v>
      </c>
      <c r="M65" s="29" t="s">
        <v>33</v>
      </c>
      <c r="N65" s="29" t="s">
        <v>34</v>
      </c>
      <c r="O65" s="29" t="s">
        <v>35</v>
      </c>
      <c r="P65" s="29" t="s">
        <v>35</v>
      </c>
      <c r="Q65" s="29" t="s">
        <v>35</v>
      </c>
      <c r="R65" s="30">
        <v>0.2149179</v>
      </c>
      <c r="S65" s="30">
        <v>0.34180939999999999</v>
      </c>
      <c r="T65" s="30">
        <v>0.47482530000000001</v>
      </c>
      <c r="U65" s="30">
        <v>1.072749E-5</v>
      </c>
      <c r="V65" s="30">
        <v>4.4474129999999997E-5</v>
      </c>
      <c r="W65" s="30">
        <v>4.2216589999999998E-5</v>
      </c>
      <c r="X65" s="30">
        <v>5.158251E-3</v>
      </c>
      <c r="Y65" s="30">
        <v>6.6683310000000002E-8</v>
      </c>
      <c r="Z65" s="30">
        <v>2.8527420000000001E-6</v>
      </c>
      <c r="AA65" s="30">
        <v>0</v>
      </c>
      <c r="AB65" s="30">
        <v>9.6792429999999993E-7</v>
      </c>
      <c r="AC65" s="30"/>
      <c r="AD65" s="31">
        <f t="shared" si="15"/>
        <v>0.56943892871290258</v>
      </c>
      <c r="AE65" s="31">
        <f t="shared" si="8"/>
        <v>2.3607853228144107</v>
      </c>
      <c r="AF65" s="31">
        <f t="shared" si="9"/>
        <v>2.2409500995584088</v>
      </c>
      <c r="AG65" s="31">
        <f t="shared" si="10"/>
        <v>273.81138770320541</v>
      </c>
      <c r="AH65" s="31">
        <f t="shared" si="11"/>
        <v>3.5396977866612219E-3</v>
      </c>
      <c r="AI65" s="31">
        <f t="shared" si="12"/>
        <v>0.15142986368426381</v>
      </c>
      <c r="AJ65" s="31">
        <f t="shared" si="13"/>
        <v>0</v>
      </c>
      <c r="AK65" s="31">
        <f t="shared" si="14"/>
        <v>5.1379565626925416E-2</v>
      </c>
    </row>
    <row r="66" spans="1:37" hidden="1">
      <c r="A66" s="19">
        <v>2017</v>
      </c>
      <c r="B66" s="19" t="s">
        <v>26</v>
      </c>
      <c r="C66" s="19" t="s">
        <v>27</v>
      </c>
      <c r="D66" s="19">
        <v>2270002039</v>
      </c>
      <c r="E66" s="28" t="s">
        <v>46</v>
      </c>
      <c r="F66" s="28" t="s">
        <v>29</v>
      </c>
      <c r="G66" s="28">
        <v>120</v>
      </c>
      <c r="H66" s="29" t="s">
        <v>73</v>
      </c>
      <c r="I66" s="29" t="s">
        <v>159</v>
      </c>
      <c r="J66" s="29" t="s">
        <v>30</v>
      </c>
      <c r="K66" s="29" t="s">
        <v>31</v>
      </c>
      <c r="L66" s="29" t="s">
        <v>32</v>
      </c>
      <c r="M66" s="29" t="s">
        <v>33</v>
      </c>
      <c r="N66" s="29" t="s">
        <v>34</v>
      </c>
      <c r="O66" s="29" t="s">
        <v>35</v>
      </c>
      <c r="P66" s="29" t="s">
        <v>35</v>
      </c>
      <c r="Q66" s="29" t="s">
        <v>35</v>
      </c>
      <c r="R66" s="30">
        <v>0.37457119999999999</v>
      </c>
      <c r="S66" s="30">
        <v>0.59572480000000005</v>
      </c>
      <c r="T66" s="30">
        <v>2.0150220000000001</v>
      </c>
      <c r="U66" s="30">
        <v>2.1768120000000001E-5</v>
      </c>
      <c r="V66" s="30">
        <v>1.3965289999999999E-4</v>
      </c>
      <c r="W66" s="30">
        <v>1.588215E-4</v>
      </c>
      <c r="X66" s="30">
        <v>2.2066599999999999E-2</v>
      </c>
      <c r="Y66" s="30">
        <v>2.5885249999999998E-7</v>
      </c>
      <c r="Z66" s="30">
        <v>1.15062E-5</v>
      </c>
      <c r="AA66" s="30">
        <v>0</v>
      </c>
      <c r="AB66" s="30">
        <v>1.964102E-6</v>
      </c>
      <c r="AC66" s="30"/>
      <c r="AD66" s="31">
        <f t="shared" si="15"/>
        <v>0.27624666154573385</v>
      </c>
      <c r="AE66" s="31">
        <f t="shared" si="8"/>
        <v>1.7722544436625769</v>
      </c>
      <c r="AF66" s="31">
        <f t="shared" si="9"/>
        <v>2.0155120955179302</v>
      </c>
      <c r="AG66" s="31">
        <f t="shared" si="10"/>
        <v>280.0344991512859</v>
      </c>
      <c r="AH66" s="31">
        <f t="shared" si="11"/>
        <v>3.2849478484024836E-3</v>
      </c>
      <c r="AI66" s="31">
        <f t="shared" si="12"/>
        <v>0.14601855084763971</v>
      </c>
      <c r="AJ66" s="31">
        <f t="shared" si="13"/>
        <v>0</v>
      </c>
      <c r="AK66" s="31">
        <f t="shared" si="14"/>
        <v>2.4925286172407125E-2</v>
      </c>
    </row>
    <row r="67" spans="1:37" hidden="1">
      <c r="A67" s="19">
        <v>2017</v>
      </c>
      <c r="B67" s="19" t="s">
        <v>26</v>
      </c>
      <c r="C67" s="19" t="s">
        <v>27</v>
      </c>
      <c r="D67" s="19">
        <v>2270002039</v>
      </c>
      <c r="E67" s="28" t="s">
        <v>46</v>
      </c>
      <c r="F67" s="28" t="s">
        <v>29</v>
      </c>
      <c r="G67" s="28">
        <v>175</v>
      </c>
      <c r="H67" s="29" t="s">
        <v>71</v>
      </c>
      <c r="I67" s="29" t="s">
        <v>158</v>
      </c>
      <c r="J67" s="29" t="s">
        <v>30</v>
      </c>
      <c r="K67" s="29" t="s">
        <v>31</v>
      </c>
      <c r="L67" s="29" t="s">
        <v>32</v>
      </c>
      <c r="M67" s="29" t="s">
        <v>33</v>
      </c>
      <c r="N67" s="29" t="s">
        <v>34</v>
      </c>
      <c r="O67" s="29" t="s">
        <v>35</v>
      </c>
      <c r="P67" s="29" t="s">
        <v>35</v>
      </c>
      <c r="Q67" s="29" t="s">
        <v>35</v>
      </c>
      <c r="R67" s="30">
        <v>1.228102E-2</v>
      </c>
      <c r="S67" s="30">
        <v>1.9531960000000001E-2</v>
      </c>
      <c r="T67" s="30">
        <v>0.1423634</v>
      </c>
      <c r="U67" s="30">
        <v>1.093901E-6</v>
      </c>
      <c r="V67" s="30">
        <v>8.4527309999999994E-6</v>
      </c>
      <c r="W67" s="30">
        <v>9.1401359999999993E-6</v>
      </c>
      <c r="X67" s="30">
        <v>1.5631060000000001E-3</v>
      </c>
      <c r="Y67" s="30">
        <v>1.758763E-8</v>
      </c>
      <c r="Z67" s="30">
        <v>4.5739980000000002E-7</v>
      </c>
      <c r="AA67" s="30">
        <v>0</v>
      </c>
      <c r="AB67" s="30">
        <v>9.8700960000000005E-8</v>
      </c>
      <c r="AC67" s="30"/>
      <c r="AD67" s="31">
        <f t="shared" si="15"/>
        <v>0.29033352433652332</v>
      </c>
      <c r="AE67" s="31">
        <f t="shared" si="8"/>
        <v>2.2434490703441949</v>
      </c>
      <c r="AF67" s="31">
        <f t="shared" si="9"/>
        <v>2.4258940231292709</v>
      </c>
      <c r="AG67" s="31">
        <f t="shared" si="10"/>
        <v>414.86576380455415</v>
      </c>
      <c r="AH67" s="31">
        <f t="shared" si="11"/>
        <v>4.6679531352716271E-3</v>
      </c>
      <c r="AI67" s="31">
        <f t="shared" si="12"/>
        <v>0.12139900773911066</v>
      </c>
      <c r="AJ67" s="31">
        <f t="shared" si="13"/>
        <v>0</v>
      </c>
      <c r="AK67" s="31">
        <f t="shared" si="14"/>
        <v>2.619633547478082E-2</v>
      </c>
    </row>
    <row r="68" spans="1:37">
      <c r="A68" s="19">
        <v>2017</v>
      </c>
      <c r="B68" s="19" t="s">
        <v>26</v>
      </c>
      <c r="C68" s="19" t="s">
        <v>27</v>
      </c>
      <c r="D68" s="19">
        <v>2270002042</v>
      </c>
      <c r="E68" s="28" t="s">
        <v>47</v>
      </c>
      <c r="F68" s="28" t="s">
        <v>29</v>
      </c>
      <c r="G68" s="28">
        <v>15</v>
      </c>
      <c r="H68" s="29" t="s">
        <v>79</v>
      </c>
      <c r="I68" s="29" t="s">
        <v>157</v>
      </c>
      <c r="J68" s="29" t="s">
        <v>30</v>
      </c>
      <c r="K68" s="29" t="s">
        <v>31</v>
      </c>
      <c r="L68" s="29" t="s">
        <v>32</v>
      </c>
      <c r="M68" s="29" t="s">
        <v>33</v>
      </c>
      <c r="N68" s="29" t="s">
        <v>34</v>
      </c>
      <c r="O68" s="29" t="s">
        <v>35</v>
      </c>
      <c r="P68" s="29" t="s">
        <v>35</v>
      </c>
      <c r="Q68" s="29" t="s">
        <v>35</v>
      </c>
      <c r="R68" s="30">
        <v>3.1378010000000001</v>
      </c>
      <c r="S68" s="30">
        <v>2.5812490000000001</v>
      </c>
      <c r="T68" s="30">
        <v>0.74448420000000004</v>
      </c>
      <c r="U68" s="30">
        <v>9.4899610000000006E-6</v>
      </c>
      <c r="V68" s="30">
        <v>4.976158E-5</v>
      </c>
      <c r="W68" s="30">
        <v>5.9443130000000002E-5</v>
      </c>
      <c r="X68" s="30">
        <v>8.1497129999999994E-3</v>
      </c>
      <c r="Y68" s="30">
        <v>1.2681669999999999E-7</v>
      </c>
      <c r="Z68" s="30">
        <v>2.3698760000000001E-6</v>
      </c>
      <c r="AA68" s="30">
        <v>0</v>
      </c>
      <c r="AB68" s="30">
        <v>8.5626380000000004E-7</v>
      </c>
      <c r="AC68" s="30"/>
      <c r="AD68" s="31">
        <f t="shared" si="15"/>
        <v>0.2223546977761541</v>
      </c>
      <c r="AE68" s="31">
        <f t="shared" si="8"/>
        <v>1.1659395735940237</v>
      </c>
      <c r="AF68" s="31">
        <f t="shared" si="9"/>
        <v>1.3927833007974046</v>
      </c>
      <c r="AG68" s="31">
        <f t="shared" si="10"/>
        <v>190.95199348842362</v>
      </c>
      <c r="AH68" s="31">
        <f t="shared" si="11"/>
        <v>2.971380915208102E-3</v>
      </c>
      <c r="AI68" s="31">
        <f t="shared" si="12"/>
        <v>5.5527421213528799E-2</v>
      </c>
      <c r="AJ68" s="31">
        <f t="shared" si="13"/>
        <v>0</v>
      </c>
      <c r="AK68" s="31">
        <f t="shared" si="14"/>
        <v>2.0062703994849006E-2</v>
      </c>
    </row>
    <row r="69" spans="1:37" hidden="1">
      <c r="A69" s="19">
        <v>2017</v>
      </c>
      <c r="B69" s="19" t="s">
        <v>26</v>
      </c>
      <c r="C69" s="19" t="s">
        <v>27</v>
      </c>
      <c r="D69" s="19">
        <v>2270002042</v>
      </c>
      <c r="E69" s="28" t="s">
        <v>47</v>
      </c>
      <c r="F69" s="28" t="s">
        <v>29</v>
      </c>
      <c r="G69" s="28">
        <v>25</v>
      </c>
      <c r="H69" s="29" t="s">
        <v>77</v>
      </c>
      <c r="I69" s="29" t="s">
        <v>156</v>
      </c>
      <c r="J69" s="29" t="s">
        <v>30</v>
      </c>
      <c r="K69" s="29" t="s">
        <v>31</v>
      </c>
      <c r="L69" s="29" t="s">
        <v>32</v>
      </c>
      <c r="M69" s="29" t="s">
        <v>33</v>
      </c>
      <c r="N69" s="29" t="s">
        <v>34</v>
      </c>
      <c r="O69" s="29" t="s">
        <v>35</v>
      </c>
      <c r="P69" s="29" t="s">
        <v>35</v>
      </c>
      <c r="Q69" s="29" t="s">
        <v>35</v>
      </c>
      <c r="R69" s="30">
        <v>0.28246349999999998</v>
      </c>
      <c r="S69" s="30">
        <v>0.23236299999999999</v>
      </c>
      <c r="T69" s="30">
        <v>0.18579370000000001</v>
      </c>
      <c r="U69" s="30">
        <v>2.7503129999999999E-6</v>
      </c>
      <c r="V69" s="30">
        <v>8.839554E-6</v>
      </c>
      <c r="W69" s="30">
        <v>1.6379400000000001E-5</v>
      </c>
      <c r="X69" s="30">
        <v>2.0378710000000001E-3</v>
      </c>
      <c r="Y69" s="30">
        <v>2.5856720000000001E-8</v>
      </c>
      <c r="Z69" s="30">
        <v>7.7567329999999996E-7</v>
      </c>
      <c r="AA69" s="30">
        <v>0</v>
      </c>
      <c r="AB69" s="30">
        <v>2.4815629999999999E-7</v>
      </c>
      <c r="AC69" s="30"/>
      <c r="AD69" s="31">
        <f t="shared" si="15"/>
        <v>0.42951484592641692</v>
      </c>
      <c r="AE69" s="31">
        <f t="shared" si="8"/>
        <v>1.380468213751759</v>
      </c>
      <c r="AF69" s="31">
        <f t="shared" si="9"/>
        <v>2.5579617546683422</v>
      </c>
      <c r="AG69" s="31">
        <f t="shared" si="10"/>
        <v>318.2531764867901</v>
      </c>
      <c r="AH69" s="31">
        <f t="shared" si="11"/>
        <v>4.0380295286254701E-3</v>
      </c>
      <c r="AI69" s="31">
        <f t="shared" si="12"/>
        <v>0.12113646626356177</v>
      </c>
      <c r="AJ69" s="31">
        <f t="shared" si="13"/>
        <v>0</v>
      </c>
      <c r="AK69" s="31">
        <f t="shared" si="14"/>
        <v>3.8754430844841911E-2</v>
      </c>
    </row>
    <row r="70" spans="1:37" hidden="1">
      <c r="A70" s="19">
        <v>2017</v>
      </c>
      <c r="B70" s="19" t="s">
        <v>26</v>
      </c>
      <c r="C70" s="19" t="s">
        <v>27</v>
      </c>
      <c r="D70" s="19">
        <v>2270002045</v>
      </c>
      <c r="E70" s="28" t="s">
        <v>48</v>
      </c>
      <c r="F70" s="28" t="s">
        <v>29</v>
      </c>
      <c r="G70" s="28">
        <v>50</v>
      </c>
      <c r="H70" s="29" t="s">
        <v>75</v>
      </c>
      <c r="I70" s="29" t="s">
        <v>155</v>
      </c>
      <c r="J70" s="29" t="s">
        <v>30</v>
      </c>
      <c r="K70" s="29" t="s">
        <v>31</v>
      </c>
      <c r="L70" s="29" t="s">
        <v>32</v>
      </c>
      <c r="M70" s="29" t="s">
        <v>33</v>
      </c>
      <c r="N70" s="29" t="s">
        <v>32</v>
      </c>
      <c r="O70" s="29" t="s">
        <v>35</v>
      </c>
      <c r="P70" s="29" t="s">
        <v>35</v>
      </c>
      <c r="Q70" s="29" t="s">
        <v>35</v>
      </c>
      <c r="R70" s="30">
        <v>0.2087774</v>
      </c>
      <c r="S70" s="30">
        <v>0.73207739999999999</v>
      </c>
      <c r="T70" s="30">
        <v>0.78687960000000001</v>
      </c>
      <c r="U70" s="30">
        <v>2.622155E-5</v>
      </c>
      <c r="V70" s="30">
        <v>9.491042E-5</v>
      </c>
      <c r="W70" s="30">
        <v>7.6447419999999997E-5</v>
      </c>
      <c r="X70" s="30">
        <v>8.4796070000000001E-3</v>
      </c>
      <c r="Y70" s="30">
        <v>1.096201E-7</v>
      </c>
      <c r="Z70" s="30">
        <v>6.1800229999999997E-6</v>
      </c>
      <c r="AA70" s="30">
        <v>0</v>
      </c>
      <c r="AB70" s="30">
        <v>2.3659289999999998E-6</v>
      </c>
      <c r="AC70" s="30"/>
      <c r="AD70" s="31">
        <f t="shared" si="15"/>
        <v>0.64988183380609765</v>
      </c>
      <c r="AE70" s="31">
        <f t="shared" si="8"/>
        <v>2.3522849639669245</v>
      </c>
      <c r="AF70" s="31">
        <f t="shared" si="9"/>
        <v>1.8946930863867673</v>
      </c>
      <c r="AG70" s="31">
        <f t="shared" si="10"/>
        <v>210.16082371618083</v>
      </c>
      <c r="AH70" s="31">
        <f t="shared" si="11"/>
        <v>2.7168535654836499E-3</v>
      </c>
      <c r="AI70" s="31">
        <f t="shared" si="12"/>
        <v>0.15316732535658115</v>
      </c>
      <c r="AJ70" s="31">
        <f t="shared" si="13"/>
        <v>0</v>
      </c>
      <c r="AK70" s="31">
        <f t="shared" si="14"/>
        <v>5.8637810395458179E-2</v>
      </c>
    </row>
    <row r="71" spans="1:37" hidden="1">
      <c r="A71" s="19">
        <v>2017</v>
      </c>
      <c r="B71" s="19" t="s">
        <v>26</v>
      </c>
      <c r="C71" s="19" t="s">
        <v>27</v>
      </c>
      <c r="D71" s="19">
        <v>2270002045</v>
      </c>
      <c r="E71" s="28" t="s">
        <v>48</v>
      </c>
      <c r="F71" s="28" t="s">
        <v>29</v>
      </c>
      <c r="G71" s="28">
        <v>120</v>
      </c>
      <c r="H71" s="29" t="s">
        <v>73</v>
      </c>
      <c r="I71" s="29" t="s">
        <v>154</v>
      </c>
      <c r="J71" s="29" t="s">
        <v>30</v>
      </c>
      <c r="K71" s="29" t="s">
        <v>31</v>
      </c>
      <c r="L71" s="29" t="s">
        <v>32</v>
      </c>
      <c r="M71" s="29" t="s">
        <v>33</v>
      </c>
      <c r="N71" s="29" t="s">
        <v>32</v>
      </c>
      <c r="O71" s="29" t="s">
        <v>35</v>
      </c>
      <c r="P71" s="29" t="s">
        <v>35</v>
      </c>
      <c r="Q71" s="29" t="s">
        <v>35</v>
      </c>
      <c r="R71" s="30">
        <v>2.2904110000000002</v>
      </c>
      <c r="S71" s="30">
        <v>8.0313230000000004</v>
      </c>
      <c r="T71" s="30">
        <v>18.422090000000001</v>
      </c>
      <c r="U71" s="30">
        <v>2.7950289999999998E-4</v>
      </c>
      <c r="V71" s="30">
        <v>1.409195E-3</v>
      </c>
      <c r="W71" s="30">
        <v>1.6756379999999999E-3</v>
      </c>
      <c r="X71" s="30">
        <v>0.2011964</v>
      </c>
      <c r="Y71" s="30">
        <v>2.360137E-6</v>
      </c>
      <c r="Z71" s="30">
        <v>1.385964E-4</v>
      </c>
      <c r="AA71" s="30">
        <v>0</v>
      </c>
      <c r="AB71" s="30">
        <v>2.5219100000000001E-5</v>
      </c>
      <c r="AC71" s="30"/>
      <c r="AD71" s="31">
        <f t="shared" si="15"/>
        <v>0.26310010492667268</v>
      </c>
      <c r="AE71" s="31">
        <f t="shared" ref="AE71:AE134" si="16">V71/$S71*2000*453.6/$G71</f>
        <v>1.3264955474957238</v>
      </c>
      <c r="AF71" s="31">
        <f t="shared" ref="AF71:AF134" si="17">W71/$S71*2000*453.6/$G71</f>
        <v>1.5773021804751219</v>
      </c>
      <c r="AG71" s="31">
        <f t="shared" ref="AG71:AG134" si="18">X71/$S71*2000*453.6/$G71</f>
        <v>189.3890687748457</v>
      </c>
      <c r="AH71" s="31">
        <f t="shared" ref="AH71:AH134" si="19">Y71/$S71*2000*453.6/$G71</f>
        <v>2.221630946731939E-3</v>
      </c>
      <c r="AI71" s="31">
        <f t="shared" ref="AI71:AI134" si="20">Z71/$S71*2000*453.6/$G71</f>
        <v>0.13046278726431498</v>
      </c>
      <c r="AJ71" s="31">
        <f t="shared" ref="AJ71:AJ134" si="21">AA71/$S71*2000*453.6/$G71</f>
        <v>0</v>
      </c>
      <c r="AK71" s="31">
        <f t="shared" ref="AK71:AK134" si="22">AB71/$S71*2000*453.6/$G71</f>
        <v>2.3739102013454073E-2</v>
      </c>
    </row>
    <row r="72" spans="1:37" hidden="1">
      <c r="A72" s="19">
        <v>2017</v>
      </c>
      <c r="B72" s="19" t="s">
        <v>26</v>
      </c>
      <c r="C72" s="19" t="s">
        <v>27</v>
      </c>
      <c r="D72" s="19">
        <v>2270002045</v>
      </c>
      <c r="E72" s="28" t="s">
        <v>48</v>
      </c>
      <c r="F72" s="28" t="s">
        <v>29</v>
      </c>
      <c r="G72" s="28">
        <v>175</v>
      </c>
      <c r="H72" s="29" t="s">
        <v>71</v>
      </c>
      <c r="I72" s="29" t="s">
        <v>153</v>
      </c>
      <c r="J72" s="29" t="s">
        <v>30</v>
      </c>
      <c r="K72" s="29" t="s">
        <v>31</v>
      </c>
      <c r="L72" s="29" t="s">
        <v>32</v>
      </c>
      <c r="M72" s="29" t="s">
        <v>33</v>
      </c>
      <c r="N72" s="29" t="s">
        <v>32</v>
      </c>
      <c r="O72" s="29" t="s">
        <v>35</v>
      </c>
      <c r="P72" s="29" t="s">
        <v>35</v>
      </c>
      <c r="Q72" s="29" t="s">
        <v>35</v>
      </c>
      <c r="R72" s="30">
        <v>2.2904110000000002</v>
      </c>
      <c r="S72" s="30">
        <v>8.0313230000000004</v>
      </c>
      <c r="T72" s="30">
        <v>29.42088</v>
      </c>
      <c r="U72" s="30">
        <v>3.2643960000000002E-4</v>
      </c>
      <c r="V72" s="30">
        <v>1.9158459999999999E-3</v>
      </c>
      <c r="W72" s="30">
        <v>2.2436000000000001E-3</v>
      </c>
      <c r="X72" s="30">
        <v>0.32234689999999999</v>
      </c>
      <c r="Y72" s="30">
        <v>3.6269559999999998E-6</v>
      </c>
      <c r="Z72" s="30">
        <v>1.2735679999999999E-4</v>
      </c>
      <c r="AA72" s="30">
        <v>0</v>
      </c>
      <c r="AB72" s="30">
        <v>2.9454120000000001E-5</v>
      </c>
      <c r="AC72" s="30"/>
      <c r="AD72" s="31">
        <f t="shared" ref="AD72:AD135" si="23">U72/$S72*2000*453.6/$G72</f>
        <v>0.21070786051065313</v>
      </c>
      <c r="AE72" s="31">
        <f t="shared" si="16"/>
        <v>1.2366263520966596</v>
      </c>
      <c r="AF72" s="31">
        <f t="shared" si="17"/>
        <v>1.4481826219665179</v>
      </c>
      <c r="AG72" s="31">
        <f t="shared" si="18"/>
        <v>208.06613425957343</v>
      </c>
      <c r="AH72" s="31">
        <f t="shared" si="19"/>
        <v>2.3411011988933826E-3</v>
      </c>
      <c r="AI72" s="31">
        <f t="shared" si="20"/>
        <v>8.2205341660396419E-2</v>
      </c>
      <c r="AJ72" s="31">
        <f t="shared" si="21"/>
        <v>0</v>
      </c>
      <c r="AK72" s="31">
        <f t="shared" si="22"/>
        <v>1.9011831310980769E-2</v>
      </c>
    </row>
    <row r="73" spans="1:37" hidden="1">
      <c r="A73" s="19">
        <v>2017</v>
      </c>
      <c r="B73" s="19" t="s">
        <v>26</v>
      </c>
      <c r="C73" s="19" t="s">
        <v>27</v>
      </c>
      <c r="D73" s="19">
        <v>2270002045</v>
      </c>
      <c r="E73" s="28" t="s">
        <v>48</v>
      </c>
      <c r="F73" s="28" t="s">
        <v>29</v>
      </c>
      <c r="G73" s="28">
        <v>250</v>
      </c>
      <c r="H73" s="29" t="s">
        <v>87</v>
      </c>
      <c r="I73" s="29" t="s">
        <v>152</v>
      </c>
      <c r="J73" s="29" t="s">
        <v>30</v>
      </c>
      <c r="K73" s="29" t="s">
        <v>31</v>
      </c>
      <c r="L73" s="29" t="s">
        <v>36</v>
      </c>
      <c r="M73" s="29" t="s">
        <v>33</v>
      </c>
      <c r="N73" s="29" t="s">
        <v>32</v>
      </c>
      <c r="O73" s="29" t="s">
        <v>35</v>
      </c>
      <c r="P73" s="29" t="s">
        <v>35</v>
      </c>
      <c r="Q73" s="29" t="s">
        <v>35</v>
      </c>
      <c r="R73" s="30">
        <v>4.4395889999999998</v>
      </c>
      <c r="S73" s="30">
        <v>15.567410000000001</v>
      </c>
      <c r="T73" s="30">
        <v>79.06917</v>
      </c>
      <c r="U73" s="30">
        <v>6.4694730000000003E-4</v>
      </c>
      <c r="V73" s="30">
        <v>1.997969E-3</v>
      </c>
      <c r="W73" s="30">
        <v>5.3558659999999999E-3</v>
      </c>
      <c r="X73" s="30">
        <v>0.87222789999999994</v>
      </c>
      <c r="Y73" s="30">
        <v>9.8140630000000002E-6</v>
      </c>
      <c r="Z73" s="30">
        <v>1.832297E-4</v>
      </c>
      <c r="AA73" s="30">
        <v>0</v>
      </c>
      <c r="AB73" s="30">
        <v>5.837302E-5</v>
      </c>
      <c r="AC73" s="30"/>
      <c r="AD73" s="31">
        <f t="shared" si="23"/>
        <v>0.15080494200640956</v>
      </c>
      <c r="AE73" s="31">
        <f t="shared" si="16"/>
        <v>0.46573128781216655</v>
      </c>
      <c r="AF73" s="31">
        <f t="shared" si="17"/>
        <v>1.248465000973187</v>
      </c>
      <c r="AG73" s="31">
        <f t="shared" si="18"/>
        <v>203.31838138264487</v>
      </c>
      <c r="AH73" s="31">
        <f t="shared" si="19"/>
        <v>2.2876812401292183E-3</v>
      </c>
      <c r="AI73" s="31">
        <f t="shared" si="20"/>
        <v>4.2711275373360114E-2</v>
      </c>
      <c r="AJ73" s="31">
        <f t="shared" si="21"/>
        <v>0</v>
      </c>
      <c r="AK73" s="31">
        <f t="shared" si="22"/>
        <v>1.360688868450179E-2</v>
      </c>
    </row>
    <row r="74" spans="1:37">
      <c r="A74" s="19">
        <v>2017</v>
      </c>
      <c r="B74" s="19" t="s">
        <v>26</v>
      </c>
      <c r="C74" s="19" t="s">
        <v>27</v>
      </c>
      <c r="D74" s="19">
        <v>2270002045</v>
      </c>
      <c r="E74" s="28" t="s">
        <v>48</v>
      </c>
      <c r="F74" s="28" t="s">
        <v>29</v>
      </c>
      <c r="G74" s="28">
        <v>500</v>
      </c>
      <c r="H74" s="29" t="s">
        <v>98</v>
      </c>
      <c r="I74" s="29" t="s">
        <v>151</v>
      </c>
      <c r="J74" s="29" t="s">
        <v>30</v>
      </c>
      <c r="K74" s="29" t="s">
        <v>31</v>
      </c>
      <c r="L74" s="29" t="s">
        <v>36</v>
      </c>
      <c r="M74" s="29" t="s">
        <v>33</v>
      </c>
      <c r="N74" s="29" t="s">
        <v>32</v>
      </c>
      <c r="O74" s="29" t="s">
        <v>35</v>
      </c>
      <c r="P74" s="29" t="s">
        <v>35</v>
      </c>
      <c r="Q74" s="29" t="s">
        <v>35</v>
      </c>
      <c r="R74" s="30">
        <v>1.6272359999999999</v>
      </c>
      <c r="S74" s="30">
        <v>5.7058980000000004</v>
      </c>
      <c r="T74" s="30">
        <v>46.533569999999997</v>
      </c>
      <c r="U74" s="30">
        <v>3.601581E-4</v>
      </c>
      <c r="V74" s="30">
        <v>1.206999E-3</v>
      </c>
      <c r="W74" s="30">
        <v>2.7795509999999999E-3</v>
      </c>
      <c r="X74" s="30">
        <v>0.51335850000000005</v>
      </c>
      <c r="Y74" s="30">
        <v>5.0387809999999996E-6</v>
      </c>
      <c r="Z74" s="30">
        <v>1.0023929999999999E-4</v>
      </c>
      <c r="AA74" s="30">
        <v>0</v>
      </c>
      <c r="AB74" s="30">
        <v>3.2496490000000002E-5</v>
      </c>
      <c r="AC74" s="30"/>
      <c r="AD74" s="31">
        <f t="shared" si="23"/>
        <v>0.11452550617624078</v>
      </c>
      <c r="AE74" s="31">
        <f t="shared" si="16"/>
        <v>0.38380969754454075</v>
      </c>
      <c r="AF74" s="31">
        <f t="shared" si="17"/>
        <v>0.88386040801991206</v>
      </c>
      <c r="AG74" s="31">
        <f t="shared" si="18"/>
        <v>163.2412045220577</v>
      </c>
      <c r="AH74" s="31">
        <f t="shared" si="19"/>
        <v>1.6022656287231212E-3</v>
      </c>
      <c r="AI74" s="31">
        <f t="shared" si="20"/>
        <v>3.1874769917022698E-2</v>
      </c>
      <c r="AJ74" s="31">
        <f t="shared" si="21"/>
        <v>0</v>
      </c>
      <c r="AK74" s="31">
        <f t="shared" si="22"/>
        <v>1.0333453464467819E-2</v>
      </c>
    </row>
    <row r="75" spans="1:37" hidden="1">
      <c r="A75" s="19">
        <v>2017</v>
      </c>
      <c r="B75" s="19" t="s">
        <v>26</v>
      </c>
      <c r="C75" s="19" t="s">
        <v>27</v>
      </c>
      <c r="D75" s="19">
        <v>2270002045</v>
      </c>
      <c r="E75" s="28" t="s">
        <v>48</v>
      </c>
      <c r="F75" s="28" t="s">
        <v>29</v>
      </c>
      <c r="G75" s="28">
        <v>750</v>
      </c>
      <c r="H75" s="29" t="s">
        <v>96</v>
      </c>
      <c r="I75" s="29" t="s">
        <v>150</v>
      </c>
      <c r="J75" s="29" t="s">
        <v>30</v>
      </c>
      <c r="K75" s="29" t="s">
        <v>31</v>
      </c>
      <c r="L75" s="29" t="s">
        <v>36</v>
      </c>
      <c r="M75" s="29" t="s">
        <v>33</v>
      </c>
      <c r="N75" s="29" t="s">
        <v>32</v>
      </c>
      <c r="O75" s="29" t="s">
        <v>35</v>
      </c>
      <c r="P75" s="29" t="s">
        <v>35</v>
      </c>
      <c r="Q75" s="29" t="s">
        <v>35</v>
      </c>
      <c r="R75" s="30">
        <v>48.466799999999999</v>
      </c>
      <c r="S75" s="30">
        <v>169.94880000000001</v>
      </c>
      <c r="T75" s="30">
        <v>2332.1590000000001</v>
      </c>
      <c r="U75" s="30">
        <v>1.8162169999999998E-2</v>
      </c>
      <c r="V75" s="30">
        <v>6.0491009999999998E-2</v>
      </c>
      <c r="W75" s="30">
        <v>0.14402090000000001</v>
      </c>
      <c r="X75" s="30">
        <v>25.727910000000001</v>
      </c>
      <c r="Y75" s="30">
        <v>2.5868709999999999E-4</v>
      </c>
      <c r="Z75" s="30">
        <v>5.1200819999999998E-3</v>
      </c>
      <c r="AA75" s="30">
        <v>0</v>
      </c>
      <c r="AB75" s="30">
        <v>1.6387439999999999E-3</v>
      </c>
      <c r="AC75" s="30"/>
      <c r="AD75" s="31">
        <f t="shared" si="23"/>
        <v>0.12926811387900355</v>
      </c>
      <c r="AE75" s="31">
        <f t="shared" si="16"/>
        <v>0.43054099644128119</v>
      </c>
      <c r="AF75" s="31">
        <f t="shared" si="17"/>
        <v>1.0250597864768685</v>
      </c>
      <c r="AG75" s="31">
        <f t="shared" si="18"/>
        <v>183.11679715302495</v>
      </c>
      <c r="AH75" s="31">
        <f t="shared" si="19"/>
        <v>1.8411893238434163E-3</v>
      </c>
      <c r="AI75" s="31">
        <f t="shared" si="20"/>
        <v>3.6441864768683274E-2</v>
      </c>
      <c r="AJ75" s="31">
        <f t="shared" si="21"/>
        <v>0</v>
      </c>
      <c r="AK75" s="31">
        <f t="shared" si="22"/>
        <v>1.1663658362989323E-2</v>
      </c>
    </row>
    <row r="76" spans="1:37" hidden="1">
      <c r="A76" s="19">
        <v>2017</v>
      </c>
      <c r="B76" s="19" t="s">
        <v>26</v>
      </c>
      <c r="C76" s="19" t="s">
        <v>27</v>
      </c>
      <c r="D76" s="19">
        <v>2270002045</v>
      </c>
      <c r="E76" s="28" t="s">
        <v>48</v>
      </c>
      <c r="F76" s="28" t="s">
        <v>29</v>
      </c>
      <c r="G76" s="28">
        <v>9999</v>
      </c>
      <c r="H76" s="29" t="s">
        <v>131</v>
      </c>
      <c r="I76" s="29" t="s">
        <v>149</v>
      </c>
      <c r="J76" s="29" t="s">
        <v>30</v>
      </c>
      <c r="K76" s="29" t="s">
        <v>31</v>
      </c>
      <c r="L76" s="29" t="s">
        <v>36</v>
      </c>
      <c r="M76" s="29" t="s">
        <v>33</v>
      </c>
      <c r="N76" s="29" t="s">
        <v>32</v>
      </c>
      <c r="O76" s="29" t="s">
        <v>35</v>
      </c>
      <c r="P76" s="29" t="s">
        <v>35</v>
      </c>
      <c r="Q76" s="29" t="s">
        <v>35</v>
      </c>
      <c r="R76" s="30">
        <v>60.894190000000002</v>
      </c>
      <c r="S76" s="30">
        <v>213.31180000000001</v>
      </c>
      <c r="T76" s="30">
        <v>9383.0840000000007</v>
      </c>
      <c r="U76" s="30">
        <v>8.3381689999999994E-2</v>
      </c>
      <c r="V76" s="30">
        <v>0.26966279999999998</v>
      </c>
      <c r="W76" s="30">
        <v>0.8839011</v>
      </c>
      <c r="X76" s="30">
        <v>103.42789999999999</v>
      </c>
      <c r="Y76" s="30">
        <v>1.0399389999999999E-3</v>
      </c>
      <c r="Z76" s="30">
        <v>2.500782E-2</v>
      </c>
      <c r="AA76" s="30">
        <v>0</v>
      </c>
      <c r="AB76" s="30">
        <v>7.5233940000000001E-3</v>
      </c>
      <c r="AC76" s="30"/>
      <c r="AD76" s="31">
        <f t="shared" si="23"/>
        <v>3.5465189601058704E-2</v>
      </c>
      <c r="AE76" s="31">
        <f t="shared" si="16"/>
        <v>0.11469715150115538</v>
      </c>
      <c r="AF76" s="31">
        <f t="shared" si="17"/>
        <v>0.37595448233400347</v>
      </c>
      <c r="AG76" s="31">
        <f t="shared" si="18"/>
        <v>43.991553583758495</v>
      </c>
      <c r="AH76" s="31">
        <f t="shared" si="19"/>
        <v>4.4232293454996409E-4</v>
      </c>
      <c r="AI76" s="31">
        <f t="shared" si="20"/>
        <v>1.063671266208622E-2</v>
      </c>
      <c r="AJ76" s="31">
        <f t="shared" si="21"/>
        <v>0</v>
      </c>
      <c r="AK76" s="31">
        <f t="shared" si="22"/>
        <v>3.1999662594205929E-3</v>
      </c>
    </row>
    <row r="77" spans="1:37" hidden="1">
      <c r="A77" s="19">
        <v>2017</v>
      </c>
      <c r="B77" s="19" t="s">
        <v>26</v>
      </c>
      <c r="C77" s="19" t="s">
        <v>27</v>
      </c>
      <c r="D77" s="19">
        <v>2270002048</v>
      </c>
      <c r="E77" s="28" t="s">
        <v>49</v>
      </c>
      <c r="F77" s="28" t="s">
        <v>29</v>
      </c>
      <c r="G77" s="28">
        <v>50</v>
      </c>
      <c r="H77" s="29" t="s">
        <v>103</v>
      </c>
      <c r="I77" s="29" t="s">
        <v>148</v>
      </c>
      <c r="J77" s="29" t="s">
        <v>30</v>
      </c>
      <c r="K77" s="29" t="s">
        <v>31</v>
      </c>
      <c r="L77" s="29" t="s">
        <v>32</v>
      </c>
      <c r="M77" s="29" t="s">
        <v>33</v>
      </c>
      <c r="N77" s="29" t="s">
        <v>34</v>
      </c>
      <c r="O77" s="29" t="s">
        <v>35</v>
      </c>
      <c r="P77" s="29" t="s">
        <v>35</v>
      </c>
      <c r="Q77" s="29" t="s">
        <v>35</v>
      </c>
      <c r="R77" s="30">
        <v>8.5967180000000004E-2</v>
      </c>
      <c r="S77" s="30">
        <v>0.22326190000000001</v>
      </c>
      <c r="T77" s="30">
        <v>0.28437089999999998</v>
      </c>
      <c r="U77" s="30">
        <v>8.3885689999999998E-6</v>
      </c>
      <c r="V77" s="30">
        <v>3.280584E-5</v>
      </c>
      <c r="W77" s="30">
        <v>2.667833E-5</v>
      </c>
      <c r="X77" s="30">
        <v>3.071346E-3</v>
      </c>
      <c r="Y77" s="30">
        <v>3.9704830000000003E-8</v>
      </c>
      <c r="Z77" s="30">
        <v>1.9825259999999999E-6</v>
      </c>
      <c r="AA77" s="30">
        <v>0</v>
      </c>
      <c r="AB77" s="30">
        <v>7.5688710000000001E-7</v>
      </c>
      <c r="AC77" s="30"/>
      <c r="AD77" s="31">
        <f t="shared" si="23"/>
        <v>0.68172041864733757</v>
      </c>
      <c r="AE77" s="31">
        <f t="shared" si="16"/>
        <v>2.6660579389497268</v>
      </c>
      <c r="AF77" s="31">
        <f t="shared" si="17"/>
        <v>2.1680887760965932</v>
      </c>
      <c r="AG77" s="31">
        <f t="shared" si="18"/>
        <v>249.60148517951336</v>
      </c>
      <c r="AH77" s="31">
        <f t="shared" si="19"/>
        <v>3.2267235722709519E-3</v>
      </c>
      <c r="AI77" s="31">
        <f t="shared" si="20"/>
        <v>0.16111549594444907</v>
      </c>
      <c r="AJ77" s="31">
        <f t="shared" si="21"/>
        <v>0</v>
      </c>
      <c r="AK77" s="31">
        <f t="shared" si="22"/>
        <v>6.1510537814109797E-2</v>
      </c>
    </row>
    <row r="78" spans="1:37" hidden="1">
      <c r="A78" s="19">
        <v>2017</v>
      </c>
      <c r="B78" s="19" t="s">
        <v>26</v>
      </c>
      <c r="C78" s="19" t="s">
        <v>27</v>
      </c>
      <c r="D78" s="19">
        <v>2270002048</v>
      </c>
      <c r="E78" s="28" t="s">
        <v>49</v>
      </c>
      <c r="F78" s="28" t="s">
        <v>29</v>
      </c>
      <c r="G78" s="28">
        <v>120</v>
      </c>
      <c r="H78" s="29" t="s">
        <v>73</v>
      </c>
      <c r="I78" s="29" t="s">
        <v>147</v>
      </c>
      <c r="J78" s="29" t="s">
        <v>30</v>
      </c>
      <c r="K78" s="29" t="s">
        <v>31</v>
      </c>
      <c r="L78" s="29" t="s">
        <v>32</v>
      </c>
      <c r="M78" s="29" t="s">
        <v>33</v>
      </c>
      <c r="N78" s="29" t="s">
        <v>34</v>
      </c>
      <c r="O78" s="29" t="s">
        <v>35</v>
      </c>
      <c r="P78" s="29" t="s">
        <v>35</v>
      </c>
      <c r="Q78" s="29" t="s">
        <v>35</v>
      </c>
      <c r="R78" s="30">
        <v>5.735239</v>
      </c>
      <c r="S78" s="30">
        <v>14.89476</v>
      </c>
      <c r="T78" s="30">
        <v>51.035620000000002</v>
      </c>
      <c r="U78" s="30">
        <v>6.9829359999999999E-4</v>
      </c>
      <c r="V78" s="30">
        <v>3.8478599999999998E-3</v>
      </c>
      <c r="W78" s="30">
        <v>4.3057649999999996E-3</v>
      </c>
      <c r="X78" s="30">
        <v>0.55779049999999997</v>
      </c>
      <c r="Y78" s="30">
        <v>6.5431699999999999E-6</v>
      </c>
      <c r="Z78" s="30">
        <v>3.3730689999999998E-4</v>
      </c>
      <c r="AA78" s="30">
        <v>0</v>
      </c>
      <c r="AB78" s="30">
        <v>6.3005910000000007E-5</v>
      </c>
      <c r="AC78" s="30"/>
      <c r="AD78" s="31">
        <f t="shared" si="23"/>
        <v>0.35442663164763982</v>
      </c>
      <c r="AE78" s="31">
        <f t="shared" si="16"/>
        <v>1.9530238553692707</v>
      </c>
      <c r="AF78" s="31">
        <f t="shared" si="17"/>
        <v>2.1854385971979409</v>
      </c>
      <c r="AG78" s="31">
        <f t="shared" si="18"/>
        <v>283.11273092013568</v>
      </c>
      <c r="AH78" s="31">
        <f t="shared" si="19"/>
        <v>3.321058224503114E-3</v>
      </c>
      <c r="AI78" s="31">
        <f t="shared" si="20"/>
        <v>0.17120384376787542</v>
      </c>
      <c r="AJ78" s="31">
        <f t="shared" si="21"/>
        <v>0</v>
      </c>
      <c r="AK78" s="31">
        <f t="shared" si="22"/>
        <v>3.1979345729639147E-2</v>
      </c>
    </row>
    <row r="79" spans="1:37">
      <c r="A79" s="19">
        <v>2017</v>
      </c>
      <c r="B79" s="19" t="s">
        <v>26</v>
      </c>
      <c r="C79" s="19" t="s">
        <v>27</v>
      </c>
      <c r="D79" s="19">
        <v>2270002048</v>
      </c>
      <c r="E79" s="28" t="s">
        <v>49</v>
      </c>
      <c r="F79" s="28" t="s">
        <v>29</v>
      </c>
      <c r="G79" s="28">
        <v>175</v>
      </c>
      <c r="H79" s="29" t="s">
        <v>71</v>
      </c>
      <c r="I79" s="29" t="s">
        <v>146</v>
      </c>
      <c r="J79" s="29" t="s">
        <v>30</v>
      </c>
      <c r="K79" s="29" t="s">
        <v>31</v>
      </c>
      <c r="L79" s="29" t="s">
        <v>32</v>
      </c>
      <c r="M79" s="29" t="s">
        <v>33</v>
      </c>
      <c r="N79" s="29" t="s">
        <v>34</v>
      </c>
      <c r="O79" s="29" t="s">
        <v>35</v>
      </c>
      <c r="P79" s="29" t="s">
        <v>35</v>
      </c>
      <c r="Q79" s="29" t="s">
        <v>35</v>
      </c>
      <c r="R79" s="30">
        <v>19.594370000000001</v>
      </c>
      <c r="S79" s="30">
        <v>50.887779999999999</v>
      </c>
      <c r="T79" s="30">
        <v>287.39670000000001</v>
      </c>
      <c r="U79" s="30">
        <v>2.913924E-3</v>
      </c>
      <c r="V79" s="30">
        <v>1.8567529999999999E-2</v>
      </c>
      <c r="W79" s="30">
        <v>1.995458E-2</v>
      </c>
      <c r="X79" s="30">
        <v>3.1502129999999999</v>
      </c>
      <c r="Y79" s="30">
        <v>3.5445309999999998E-5</v>
      </c>
      <c r="Z79" s="30">
        <v>1.105247E-3</v>
      </c>
      <c r="AA79" s="30">
        <v>0</v>
      </c>
      <c r="AB79" s="30">
        <v>2.6291869999999997E-4</v>
      </c>
      <c r="AC79" s="30"/>
      <c r="AD79" s="31">
        <f t="shared" si="23"/>
        <v>0.2968449796002105</v>
      </c>
      <c r="AE79" s="31">
        <f t="shared" si="16"/>
        <v>1.8914968489488044</v>
      </c>
      <c r="AF79" s="31">
        <f t="shared" si="17"/>
        <v>2.0327973183345787</v>
      </c>
      <c r="AG79" s="31">
        <f t="shared" si="18"/>
        <v>320.91602722696888</v>
      </c>
      <c r="AH79" s="31">
        <f t="shared" si="19"/>
        <v>3.6108568115960252E-3</v>
      </c>
      <c r="AI79" s="31">
        <f t="shared" si="20"/>
        <v>0.11259285525916046</v>
      </c>
      <c r="AJ79" s="31">
        <f t="shared" si="21"/>
        <v>0</v>
      </c>
      <c r="AK79" s="31">
        <f t="shared" si="22"/>
        <v>2.6783847532747544E-2</v>
      </c>
    </row>
    <row r="80" spans="1:37" hidden="1">
      <c r="A80" s="19">
        <v>2017</v>
      </c>
      <c r="B80" s="19" t="s">
        <v>26</v>
      </c>
      <c r="C80" s="19" t="s">
        <v>27</v>
      </c>
      <c r="D80" s="19">
        <v>2270002048</v>
      </c>
      <c r="E80" s="28" t="s">
        <v>49</v>
      </c>
      <c r="F80" s="28" t="s">
        <v>29</v>
      </c>
      <c r="G80" s="28">
        <v>250</v>
      </c>
      <c r="H80" s="29" t="s">
        <v>87</v>
      </c>
      <c r="I80" s="29" t="s">
        <v>145</v>
      </c>
      <c r="J80" s="29" t="s">
        <v>30</v>
      </c>
      <c r="K80" s="29" t="s">
        <v>31</v>
      </c>
      <c r="L80" s="29" t="s">
        <v>36</v>
      </c>
      <c r="M80" s="29" t="s">
        <v>33</v>
      </c>
      <c r="N80" s="29" t="s">
        <v>34</v>
      </c>
      <c r="O80" s="29" t="s">
        <v>35</v>
      </c>
      <c r="P80" s="29" t="s">
        <v>35</v>
      </c>
      <c r="Q80" s="29" t="s">
        <v>35</v>
      </c>
      <c r="R80" s="30">
        <v>12.15821</v>
      </c>
      <c r="S80" s="30">
        <v>31.575610000000001</v>
      </c>
      <c r="T80" s="30">
        <v>246.02930000000001</v>
      </c>
      <c r="U80" s="30">
        <v>1.8669030000000001E-3</v>
      </c>
      <c r="V80" s="30">
        <v>6.0647940000000001E-3</v>
      </c>
      <c r="W80" s="30">
        <v>1.493907E-2</v>
      </c>
      <c r="X80" s="30">
        <v>2.7148500000000002</v>
      </c>
      <c r="Y80" s="30">
        <v>3.054674E-5</v>
      </c>
      <c r="Z80" s="30">
        <v>5.0897059999999996E-4</v>
      </c>
      <c r="AA80" s="30">
        <v>0</v>
      </c>
      <c r="AB80" s="30">
        <v>1.684477E-4</v>
      </c>
      <c r="AC80" s="30"/>
      <c r="AD80" s="31">
        <f t="shared" si="23"/>
        <v>0.21455223213106572</v>
      </c>
      <c r="AE80" s="31">
        <f t="shared" si="16"/>
        <v>0.69699126848855819</v>
      </c>
      <c r="AF80" s="31">
        <f t="shared" si="17"/>
        <v>1.7168598553123757</v>
      </c>
      <c r="AG80" s="31">
        <f t="shared" si="18"/>
        <v>312.00181659198347</v>
      </c>
      <c r="AH80" s="31">
        <f t="shared" si="19"/>
        <v>3.510557994350703E-3</v>
      </c>
      <c r="AI80" s="31">
        <f t="shared" si="20"/>
        <v>5.8493011323613377E-2</v>
      </c>
      <c r="AJ80" s="31">
        <f t="shared" si="21"/>
        <v>0</v>
      </c>
      <c r="AK80" s="31">
        <f t="shared" si="22"/>
        <v>1.9358707995189961E-2</v>
      </c>
    </row>
    <row r="81" spans="1:37" hidden="1">
      <c r="A81" s="19">
        <v>2017</v>
      </c>
      <c r="B81" s="19" t="s">
        <v>26</v>
      </c>
      <c r="C81" s="19" t="s">
        <v>27</v>
      </c>
      <c r="D81" s="19">
        <v>2270002048</v>
      </c>
      <c r="E81" s="28" t="s">
        <v>49</v>
      </c>
      <c r="F81" s="28" t="s">
        <v>29</v>
      </c>
      <c r="G81" s="28">
        <v>500</v>
      </c>
      <c r="H81" s="29" t="s">
        <v>98</v>
      </c>
      <c r="I81" s="29" t="s">
        <v>144</v>
      </c>
      <c r="J81" s="29" t="s">
        <v>30</v>
      </c>
      <c r="K81" s="29" t="s">
        <v>31</v>
      </c>
      <c r="L81" s="29" t="s">
        <v>36</v>
      </c>
      <c r="M81" s="29" t="s">
        <v>33</v>
      </c>
      <c r="N81" s="29" t="s">
        <v>34</v>
      </c>
      <c r="O81" s="29" t="s">
        <v>35</v>
      </c>
      <c r="P81" s="29" t="s">
        <v>35</v>
      </c>
      <c r="Q81" s="29" t="s">
        <v>35</v>
      </c>
      <c r="R81" s="30">
        <v>0.34386870000000003</v>
      </c>
      <c r="S81" s="30">
        <v>0.89304760000000005</v>
      </c>
      <c r="T81" s="30">
        <v>9.2778799999999997</v>
      </c>
      <c r="U81" s="30">
        <v>6.69062E-5</v>
      </c>
      <c r="V81" s="30">
        <v>2.380359E-4</v>
      </c>
      <c r="W81" s="30">
        <v>4.9998049999999997E-4</v>
      </c>
      <c r="X81" s="30">
        <v>0.1023782</v>
      </c>
      <c r="Y81" s="30">
        <v>1.0048760000000001E-6</v>
      </c>
      <c r="Z81" s="30">
        <v>1.7923459999999999E-5</v>
      </c>
      <c r="AA81" s="30">
        <v>0</v>
      </c>
      <c r="AB81" s="30">
        <v>6.0368399999999998E-6</v>
      </c>
      <c r="AC81" s="30"/>
      <c r="AD81" s="31">
        <f t="shared" si="23"/>
        <v>0.135932966260701</v>
      </c>
      <c r="AE81" s="31">
        <f t="shared" si="16"/>
        <v>0.48361625624434812</v>
      </c>
      <c r="AF81" s="31">
        <f t="shared" si="17"/>
        <v>1.0158076895341301</v>
      </c>
      <c r="AG81" s="31">
        <f t="shared" si="18"/>
        <v>208.00123764959449</v>
      </c>
      <c r="AH81" s="31">
        <f t="shared" si="19"/>
        <v>2.0416011581017631E-3</v>
      </c>
      <c r="AI81" s="31">
        <f t="shared" si="20"/>
        <v>3.6414997167004311E-2</v>
      </c>
      <c r="AJ81" s="31">
        <f t="shared" si="21"/>
        <v>0</v>
      </c>
      <c r="AK81" s="31">
        <f t="shared" si="22"/>
        <v>1.2265015320571938E-2</v>
      </c>
    </row>
    <row r="82" spans="1:37" hidden="1">
      <c r="A82" s="19">
        <v>2017</v>
      </c>
      <c r="B82" s="19" t="s">
        <v>26</v>
      </c>
      <c r="C82" s="19" t="s">
        <v>27</v>
      </c>
      <c r="D82" s="19">
        <v>2270002048</v>
      </c>
      <c r="E82" s="28" t="s">
        <v>49</v>
      </c>
      <c r="F82" s="28" t="s">
        <v>29</v>
      </c>
      <c r="G82" s="28">
        <v>750</v>
      </c>
      <c r="H82" s="29" t="s">
        <v>96</v>
      </c>
      <c r="I82" s="29" t="s">
        <v>143</v>
      </c>
      <c r="J82" s="29" t="s">
        <v>30</v>
      </c>
      <c r="K82" s="29" t="s">
        <v>31</v>
      </c>
      <c r="L82" s="29" t="s">
        <v>36</v>
      </c>
      <c r="M82" s="29" t="s">
        <v>33</v>
      </c>
      <c r="N82" s="29" t="s">
        <v>34</v>
      </c>
      <c r="O82" s="29" t="s">
        <v>35</v>
      </c>
      <c r="P82" s="29" t="s">
        <v>35</v>
      </c>
      <c r="Q82" s="29" t="s">
        <v>35</v>
      </c>
      <c r="R82" s="30">
        <v>0.74564330000000001</v>
      </c>
      <c r="S82" s="30">
        <v>1.93648</v>
      </c>
      <c r="T82" s="30">
        <v>42.583950000000002</v>
      </c>
      <c r="U82" s="30">
        <v>3.0872899999999999E-4</v>
      </c>
      <c r="V82" s="30">
        <v>1.09253E-3</v>
      </c>
      <c r="W82" s="30">
        <v>2.3647249999999998E-3</v>
      </c>
      <c r="X82" s="30">
        <v>0.46989239999999999</v>
      </c>
      <c r="Y82" s="30">
        <v>4.7246380000000002E-6</v>
      </c>
      <c r="Z82" s="30">
        <v>8.3668280000000005E-5</v>
      </c>
      <c r="AA82" s="30">
        <v>0</v>
      </c>
      <c r="AB82" s="30">
        <v>2.7856130000000001E-5</v>
      </c>
      <c r="AC82" s="30"/>
      <c r="AD82" s="31">
        <f t="shared" si="23"/>
        <v>0.19284402544823601</v>
      </c>
      <c r="AE82" s="31">
        <f t="shared" si="16"/>
        <v>0.68243632157316381</v>
      </c>
      <c r="AF82" s="31">
        <f t="shared" si="17"/>
        <v>1.4770983227299017</v>
      </c>
      <c r="AG82" s="31">
        <f t="shared" si="18"/>
        <v>293.51289300173511</v>
      </c>
      <c r="AH82" s="31">
        <f t="shared" si="19"/>
        <v>2.9511908849045696E-3</v>
      </c>
      <c r="AI82" s="31">
        <f t="shared" si="20"/>
        <v>5.2262430537883188E-2</v>
      </c>
      <c r="AJ82" s="31">
        <f t="shared" si="21"/>
        <v>0</v>
      </c>
      <c r="AK82" s="31">
        <f t="shared" si="22"/>
        <v>1.7400011798727591E-2</v>
      </c>
    </row>
    <row r="83" spans="1:37" hidden="1">
      <c r="A83" s="19">
        <v>2017</v>
      </c>
      <c r="B83" s="19" t="s">
        <v>26</v>
      </c>
      <c r="C83" s="19" t="s">
        <v>27</v>
      </c>
      <c r="D83" s="19">
        <v>2270002051</v>
      </c>
      <c r="E83" s="28" t="s">
        <v>50</v>
      </c>
      <c r="F83" s="28" t="s">
        <v>29</v>
      </c>
      <c r="G83" s="28">
        <v>175</v>
      </c>
      <c r="H83" s="29" t="s">
        <v>116</v>
      </c>
      <c r="I83" s="29" t="s">
        <v>142</v>
      </c>
      <c r="J83" s="29" t="s">
        <v>30</v>
      </c>
      <c r="K83" s="29" t="s">
        <v>31</v>
      </c>
      <c r="L83" s="29" t="s">
        <v>32</v>
      </c>
      <c r="M83" s="29" t="s">
        <v>33</v>
      </c>
      <c r="N83" s="29" t="s">
        <v>34</v>
      </c>
      <c r="O83" s="29" t="s">
        <v>35</v>
      </c>
      <c r="P83" s="29" t="s">
        <v>35</v>
      </c>
      <c r="Q83" s="29" t="s">
        <v>35</v>
      </c>
      <c r="R83" s="30">
        <v>0.39913340000000003</v>
      </c>
      <c r="S83" s="30">
        <v>2.1666880000000002</v>
      </c>
      <c r="T83" s="30">
        <v>12.35126</v>
      </c>
      <c r="U83" s="30">
        <v>1.165788E-4</v>
      </c>
      <c r="V83" s="30">
        <v>8.1668910000000003E-4</v>
      </c>
      <c r="W83" s="30">
        <v>7.359542E-4</v>
      </c>
      <c r="X83" s="30">
        <v>0.1353914</v>
      </c>
      <c r="Y83" s="30">
        <v>1.5233859999999999E-6</v>
      </c>
      <c r="Z83" s="30">
        <v>3.962624E-5</v>
      </c>
      <c r="AA83" s="30">
        <v>0</v>
      </c>
      <c r="AB83" s="30">
        <v>1.051871E-5</v>
      </c>
      <c r="AC83" s="30"/>
      <c r="AD83" s="31">
        <f t="shared" si="23"/>
        <v>0.27892548405677237</v>
      </c>
      <c r="AE83" s="31">
        <f t="shared" si="16"/>
        <v>1.9540036656869837</v>
      </c>
      <c r="AF83" s="31">
        <f t="shared" si="17"/>
        <v>1.7608380038104241</v>
      </c>
      <c r="AG83" s="31">
        <f t="shared" si="18"/>
        <v>323.93635705740741</v>
      </c>
      <c r="AH83" s="31">
        <f t="shared" si="19"/>
        <v>3.644840892643518E-3</v>
      </c>
      <c r="AI83" s="31">
        <f t="shared" si="20"/>
        <v>9.4809417950346322E-2</v>
      </c>
      <c r="AJ83" s="31">
        <f t="shared" si="21"/>
        <v>0</v>
      </c>
      <c r="AK83" s="31">
        <f t="shared" si="22"/>
        <v>2.5166979574354962E-2</v>
      </c>
    </row>
    <row r="84" spans="1:37" hidden="1">
      <c r="A84" s="19">
        <v>2017</v>
      </c>
      <c r="B84" s="19" t="s">
        <v>26</v>
      </c>
      <c r="C84" s="19" t="s">
        <v>27</v>
      </c>
      <c r="D84" s="19">
        <v>2270002051</v>
      </c>
      <c r="E84" s="28" t="s">
        <v>50</v>
      </c>
      <c r="F84" s="28" t="s">
        <v>29</v>
      </c>
      <c r="G84" s="28">
        <v>250</v>
      </c>
      <c r="H84" s="29" t="s">
        <v>87</v>
      </c>
      <c r="I84" s="29" t="s">
        <v>141</v>
      </c>
      <c r="J84" s="29" t="s">
        <v>30</v>
      </c>
      <c r="K84" s="29" t="s">
        <v>31</v>
      </c>
      <c r="L84" s="29" t="s">
        <v>36</v>
      </c>
      <c r="M84" s="29" t="s">
        <v>33</v>
      </c>
      <c r="N84" s="29" t="s">
        <v>34</v>
      </c>
      <c r="O84" s="29" t="s">
        <v>35</v>
      </c>
      <c r="P84" s="29" t="s">
        <v>35</v>
      </c>
      <c r="Q84" s="29" t="s">
        <v>35</v>
      </c>
      <c r="R84" s="30">
        <v>2.9474459999999998</v>
      </c>
      <c r="S84" s="30">
        <v>16.000160000000001</v>
      </c>
      <c r="T84" s="30">
        <v>120.6126</v>
      </c>
      <c r="U84" s="30">
        <v>8.8679380000000003E-4</v>
      </c>
      <c r="V84" s="30">
        <v>2.8821989999999998E-3</v>
      </c>
      <c r="W84" s="30">
        <v>6.1307209999999996E-3</v>
      </c>
      <c r="X84" s="30">
        <v>1.3311809999999999</v>
      </c>
      <c r="Y84" s="30">
        <v>1.4978069999999999E-5</v>
      </c>
      <c r="Z84" s="30">
        <v>2.0549039999999999E-4</v>
      </c>
      <c r="AA84" s="30">
        <v>0</v>
      </c>
      <c r="AB84" s="30">
        <v>8.0013959999999994E-5</v>
      </c>
      <c r="AC84" s="30"/>
      <c r="AD84" s="31">
        <f t="shared" si="23"/>
        <v>0.20112282261177386</v>
      </c>
      <c r="AE84" s="31">
        <f t="shared" si="16"/>
        <v>0.65367619643803565</v>
      </c>
      <c r="AF84" s="31">
        <f t="shared" si="17"/>
        <v>1.3904336184638153</v>
      </c>
      <c r="AG84" s="31">
        <f t="shared" si="18"/>
        <v>301.90883171168286</v>
      </c>
      <c r="AH84" s="31">
        <f t="shared" si="19"/>
        <v>3.3969923060769391E-3</v>
      </c>
      <c r="AI84" s="31">
        <f t="shared" si="20"/>
        <v>4.6604756672433273E-2</v>
      </c>
      <c r="AJ84" s="31">
        <f t="shared" si="21"/>
        <v>0</v>
      </c>
      <c r="AK84" s="31">
        <f t="shared" si="22"/>
        <v>1.8146984658153419E-2</v>
      </c>
    </row>
    <row r="85" spans="1:37">
      <c r="A85" s="19">
        <v>2017</v>
      </c>
      <c r="B85" s="19" t="s">
        <v>26</v>
      </c>
      <c r="C85" s="19" t="s">
        <v>27</v>
      </c>
      <c r="D85" s="19">
        <v>2270002051</v>
      </c>
      <c r="E85" s="28" t="s">
        <v>50</v>
      </c>
      <c r="F85" s="28" t="s">
        <v>29</v>
      </c>
      <c r="G85" s="28">
        <v>500</v>
      </c>
      <c r="H85" s="29" t="s">
        <v>98</v>
      </c>
      <c r="I85" s="29" t="s">
        <v>140</v>
      </c>
      <c r="J85" s="29" t="s">
        <v>30</v>
      </c>
      <c r="K85" s="29" t="s">
        <v>31</v>
      </c>
      <c r="L85" s="29" t="s">
        <v>36</v>
      </c>
      <c r="M85" s="29" t="s">
        <v>33</v>
      </c>
      <c r="N85" s="29" t="s">
        <v>34</v>
      </c>
      <c r="O85" s="29" t="s">
        <v>35</v>
      </c>
      <c r="P85" s="29" t="s">
        <v>35</v>
      </c>
      <c r="Q85" s="29" t="s">
        <v>35</v>
      </c>
      <c r="R85" s="30">
        <v>4.1509869999999998</v>
      </c>
      <c r="S85" s="30">
        <v>22.533560000000001</v>
      </c>
      <c r="T85" s="30">
        <v>277.69650000000001</v>
      </c>
      <c r="U85" s="30">
        <v>1.9731850000000001E-3</v>
      </c>
      <c r="V85" s="30">
        <v>6.3844180000000002E-3</v>
      </c>
      <c r="W85" s="30">
        <v>1.246511E-2</v>
      </c>
      <c r="X85" s="30">
        <v>3.065572</v>
      </c>
      <c r="Y85" s="30">
        <v>3.008959E-5</v>
      </c>
      <c r="Z85" s="30">
        <v>4.4745210000000002E-4</v>
      </c>
      <c r="AA85" s="30">
        <v>0</v>
      </c>
      <c r="AB85" s="30">
        <v>1.780373E-4</v>
      </c>
      <c r="AC85" s="30"/>
      <c r="AD85" s="31">
        <f t="shared" si="23"/>
        <v>0.15888065907029339</v>
      </c>
      <c r="AE85" s="31">
        <f t="shared" si="16"/>
        <v>0.51407269952905799</v>
      </c>
      <c r="AF85" s="31">
        <f t="shared" si="17"/>
        <v>1.0036894118816555</v>
      </c>
      <c r="AG85" s="31">
        <f t="shared" si="18"/>
        <v>246.83955117611248</v>
      </c>
      <c r="AH85" s="31">
        <f t="shared" si="19"/>
        <v>2.4228107807199571E-3</v>
      </c>
      <c r="AI85" s="31">
        <f t="shared" si="20"/>
        <v>3.6028798389601997E-2</v>
      </c>
      <c r="AJ85" s="31">
        <f t="shared" si="21"/>
        <v>0</v>
      </c>
      <c r="AK85" s="31">
        <f t="shared" si="22"/>
        <v>1.433554560930452E-2</v>
      </c>
    </row>
    <row r="86" spans="1:37" hidden="1">
      <c r="A86" s="19">
        <v>2017</v>
      </c>
      <c r="B86" s="19" t="s">
        <v>26</v>
      </c>
      <c r="C86" s="19" t="s">
        <v>27</v>
      </c>
      <c r="D86" s="19">
        <v>2270002051</v>
      </c>
      <c r="E86" s="28" t="s">
        <v>50</v>
      </c>
      <c r="F86" s="28" t="s">
        <v>29</v>
      </c>
      <c r="G86" s="28">
        <v>750</v>
      </c>
      <c r="H86" s="29" t="s">
        <v>96</v>
      </c>
      <c r="I86" s="29" t="s">
        <v>139</v>
      </c>
      <c r="J86" s="29" t="s">
        <v>30</v>
      </c>
      <c r="K86" s="29" t="s">
        <v>31</v>
      </c>
      <c r="L86" s="29" t="s">
        <v>36</v>
      </c>
      <c r="M86" s="29" t="s">
        <v>33</v>
      </c>
      <c r="N86" s="29" t="s">
        <v>34</v>
      </c>
      <c r="O86" s="29" t="s">
        <v>35</v>
      </c>
      <c r="P86" s="29" t="s">
        <v>35</v>
      </c>
      <c r="Q86" s="29" t="s">
        <v>35</v>
      </c>
      <c r="R86" s="30">
        <v>156.3365</v>
      </c>
      <c r="S86" s="30">
        <v>848.67039999999997</v>
      </c>
      <c r="T86" s="30">
        <v>16964.79</v>
      </c>
      <c r="U86" s="30">
        <v>0.12110949999999999</v>
      </c>
      <c r="V86" s="30">
        <v>0.3900264</v>
      </c>
      <c r="W86" s="30">
        <v>0.78581860000000003</v>
      </c>
      <c r="X86" s="30">
        <v>187.27690000000001</v>
      </c>
      <c r="Y86" s="30">
        <v>1.883018E-3</v>
      </c>
      <c r="Z86" s="30">
        <v>2.7806600000000001E-2</v>
      </c>
      <c r="AA86" s="30">
        <v>0</v>
      </c>
      <c r="AB86" s="30">
        <v>1.092752E-2</v>
      </c>
      <c r="AC86" s="30"/>
      <c r="AD86" s="31">
        <f t="shared" si="23"/>
        <v>0.17261595455668066</v>
      </c>
      <c r="AE86" s="31">
        <f t="shared" si="16"/>
        <v>0.55590006843646256</v>
      </c>
      <c r="AF86" s="31">
        <f t="shared" si="17"/>
        <v>1.1200180642096156</v>
      </c>
      <c r="AG86" s="31">
        <f t="shared" si="18"/>
        <v>266.92357626706439</v>
      </c>
      <c r="AH86" s="31">
        <f t="shared" si="19"/>
        <v>2.6838435425578641E-3</v>
      </c>
      <c r="AI86" s="31">
        <f t="shared" si="20"/>
        <v>3.9632421915504541E-2</v>
      </c>
      <c r="AJ86" s="31">
        <f t="shared" si="21"/>
        <v>0</v>
      </c>
      <c r="AK86" s="31">
        <f t="shared" si="22"/>
        <v>1.5574866511192095E-2</v>
      </c>
    </row>
    <row r="87" spans="1:37" hidden="1">
      <c r="A87" s="19">
        <v>2017</v>
      </c>
      <c r="B87" s="19" t="s">
        <v>26</v>
      </c>
      <c r="C87" s="19" t="s">
        <v>27</v>
      </c>
      <c r="D87" s="19">
        <v>2270002051</v>
      </c>
      <c r="E87" s="28" t="s">
        <v>50</v>
      </c>
      <c r="F87" s="28" t="s">
        <v>29</v>
      </c>
      <c r="G87" s="28">
        <v>1000</v>
      </c>
      <c r="H87" s="29" t="s">
        <v>83</v>
      </c>
      <c r="I87" s="29" t="s">
        <v>138</v>
      </c>
      <c r="J87" s="29" t="s">
        <v>30</v>
      </c>
      <c r="K87" s="29" t="s">
        <v>31</v>
      </c>
      <c r="L87" s="29" t="s">
        <v>36</v>
      </c>
      <c r="M87" s="29" t="s">
        <v>33</v>
      </c>
      <c r="N87" s="29" t="s">
        <v>34</v>
      </c>
      <c r="O87" s="29" t="s">
        <v>35</v>
      </c>
      <c r="P87" s="29" t="s">
        <v>35</v>
      </c>
      <c r="Q87" s="29" t="s">
        <v>35</v>
      </c>
      <c r="R87" s="30">
        <v>73.321579999999997</v>
      </c>
      <c r="S87" s="30">
        <v>397.62709999999998</v>
      </c>
      <c r="T87" s="30">
        <v>11244.89</v>
      </c>
      <c r="U87" s="30">
        <v>8.5559049999999998E-2</v>
      </c>
      <c r="V87" s="30">
        <v>0.2711557</v>
      </c>
      <c r="W87" s="30">
        <v>0.91481199999999996</v>
      </c>
      <c r="X87" s="30">
        <v>124.092</v>
      </c>
      <c r="Y87" s="30">
        <v>1.2477110000000001E-3</v>
      </c>
      <c r="Z87" s="30">
        <v>2.4430859999999999E-2</v>
      </c>
      <c r="AA87" s="30">
        <v>0</v>
      </c>
      <c r="AB87" s="30">
        <v>7.7198550000000003E-3</v>
      </c>
      <c r="AC87" s="30"/>
      <c r="AD87" s="31">
        <f t="shared" si="23"/>
        <v>0.19520593581272505</v>
      </c>
      <c r="AE87" s="31">
        <f t="shared" si="16"/>
        <v>0.61865112071083694</v>
      </c>
      <c r="AF87" s="31">
        <f t="shared" si="17"/>
        <v>2.0871752614447057</v>
      </c>
      <c r="AG87" s="31">
        <f t="shared" si="18"/>
        <v>283.1201957814244</v>
      </c>
      <c r="AH87" s="31">
        <f t="shared" si="19"/>
        <v>2.8466958595125941E-3</v>
      </c>
      <c r="AI87" s="31">
        <f t="shared" si="20"/>
        <v>5.5739853224289794E-2</v>
      </c>
      <c r="AJ87" s="31">
        <f t="shared" si="21"/>
        <v>0</v>
      </c>
      <c r="AK87" s="31">
        <f t="shared" si="22"/>
        <v>1.7613116550657639E-2</v>
      </c>
    </row>
    <row r="88" spans="1:37" hidden="1">
      <c r="A88" s="19">
        <v>2017</v>
      </c>
      <c r="B88" s="19" t="s">
        <v>26</v>
      </c>
      <c r="C88" s="19" t="s">
        <v>27</v>
      </c>
      <c r="D88" s="19">
        <v>2270002054</v>
      </c>
      <c r="E88" s="28" t="s">
        <v>51</v>
      </c>
      <c r="F88" s="28" t="s">
        <v>29</v>
      </c>
      <c r="G88" s="28">
        <v>50</v>
      </c>
      <c r="H88" s="29" t="s">
        <v>103</v>
      </c>
      <c r="I88" s="29" t="s">
        <v>137</v>
      </c>
      <c r="J88" s="29" t="s">
        <v>30</v>
      </c>
      <c r="K88" s="29" t="s">
        <v>31</v>
      </c>
      <c r="L88" s="29" t="s">
        <v>32</v>
      </c>
      <c r="M88" s="29" t="s">
        <v>33</v>
      </c>
      <c r="N88" s="29" t="s">
        <v>32</v>
      </c>
      <c r="O88" s="29" t="s">
        <v>35</v>
      </c>
      <c r="P88" s="29" t="s">
        <v>35</v>
      </c>
      <c r="Q88" s="29" t="s">
        <v>35</v>
      </c>
      <c r="R88" s="30">
        <v>0.98248190000000002</v>
      </c>
      <c r="S88" s="30">
        <v>2.5728309999999999</v>
      </c>
      <c r="T88" s="30">
        <v>5.2262789999999999</v>
      </c>
      <c r="U88" s="30">
        <v>1.4025969999999999E-4</v>
      </c>
      <c r="V88" s="30">
        <v>5.6011709999999998E-4</v>
      </c>
      <c r="W88" s="30">
        <v>4.8035820000000003E-4</v>
      </c>
      <c r="X88" s="30">
        <v>5.6571799999999998E-2</v>
      </c>
      <c r="Y88" s="30">
        <v>7.3133220000000001E-7</v>
      </c>
      <c r="Z88" s="30">
        <v>3.5364870000000002E-5</v>
      </c>
      <c r="AA88" s="30">
        <v>0</v>
      </c>
      <c r="AB88" s="30">
        <v>1.265541E-5</v>
      </c>
      <c r="AC88" s="30"/>
      <c r="AD88" s="31">
        <f t="shared" si="23"/>
        <v>0.98913298106249503</v>
      </c>
      <c r="AE88" s="31">
        <f t="shared" si="16"/>
        <v>3.9500319540614988</v>
      </c>
      <c r="AF88" s="31">
        <f t="shared" si="17"/>
        <v>3.3875599216582826</v>
      </c>
      <c r="AG88" s="31">
        <f t="shared" si="18"/>
        <v>398.95303624684254</v>
      </c>
      <c r="AH88" s="31">
        <f t="shared" si="19"/>
        <v>5.1574671779063622E-3</v>
      </c>
      <c r="AI88" s="31">
        <f t="shared" si="20"/>
        <v>0.24939850354725984</v>
      </c>
      <c r="AJ88" s="31">
        <f t="shared" si="21"/>
        <v>0</v>
      </c>
      <c r="AK88" s="31">
        <f t="shared" si="22"/>
        <v>8.9247898147993401E-2</v>
      </c>
    </row>
    <row r="89" spans="1:37" hidden="1">
      <c r="A89" s="19">
        <v>2017</v>
      </c>
      <c r="B89" s="19" t="s">
        <v>26</v>
      </c>
      <c r="C89" s="19" t="s">
        <v>27</v>
      </c>
      <c r="D89" s="19">
        <v>2270002054</v>
      </c>
      <c r="E89" s="28" t="s">
        <v>51</v>
      </c>
      <c r="F89" s="28" t="s">
        <v>29</v>
      </c>
      <c r="G89" s="28">
        <v>120</v>
      </c>
      <c r="H89" s="29" t="s">
        <v>73</v>
      </c>
      <c r="I89" s="29" t="s">
        <v>136</v>
      </c>
      <c r="J89" s="29" t="s">
        <v>30</v>
      </c>
      <c r="K89" s="29" t="s">
        <v>31</v>
      </c>
      <c r="L89" s="29" t="s">
        <v>32</v>
      </c>
      <c r="M89" s="29" t="s">
        <v>33</v>
      </c>
      <c r="N89" s="29" t="s">
        <v>32</v>
      </c>
      <c r="O89" s="29" t="s">
        <v>35</v>
      </c>
      <c r="P89" s="29" t="s">
        <v>35</v>
      </c>
      <c r="Q89" s="29" t="s">
        <v>35</v>
      </c>
      <c r="R89" s="30">
        <v>2.769371</v>
      </c>
      <c r="S89" s="30">
        <v>7.252167</v>
      </c>
      <c r="T89" s="30">
        <v>27.537369999999999</v>
      </c>
      <c r="U89" s="30">
        <v>3.4481989999999999E-4</v>
      </c>
      <c r="V89" s="30">
        <v>2.0099200000000001E-3</v>
      </c>
      <c r="W89" s="30">
        <v>2.252029E-3</v>
      </c>
      <c r="X89" s="30">
        <v>0.30120570000000002</v>
      </c>
      <c r="Y89" s="30">
        <v>3.5332969999999998E-6</v>
      </c>
      <c r="Z89" s="30">
        <v>1.760496E-4</v>
      </c>
      <c r="AA89" s="30">
        <v>0</v>
      </c>
      <c r="AB89" s="30">
        <v>3.111254E-5</v>
      </c>
      <c r="AC89" s="30"/>
      <c r="AD89" s="31">
        <f t="shared" si="23"/>
        <v>0.35945648300707916</v>
      </c>
      <c r="AE89" s="31">
        <f t="shared" si="16"/>
        <v>2.0952351483356635</v>
      </c>
      <c r="AF89" s="31">
        <f t="shared" si="17"/>
        <v>2.3476209579840068</v>
      </c>
      <c r="AG89" s="31">
        <f t="shared" si="18"/>
        <v>313.99098945184244</v>
      </c>
      <c r="AH89" s="31">
        <f t="shared" si="19"/>
        <v>3.6832749880139275E-3</v>
      </c>
      <c r="AI89" s="31">
        <f t="shared" si="20"/>
        <v>0.18352238386126521</v>
      </c>
      <c r="AJ89" s="31">
        <f t="shared" si="21"/>
        <v>0</v>
      </c>
      <c r="AK89" s="31">
        <f t="shared" si="22"/>
        <v>3.24331751323432E-2</v>
      </c>
    </row>
    <row r="90" spans="1:37">
      <c r="A90" s="19">
        <v>2017</v>
      </c>
      <c r="B90" s="19" t="s">
        <v>26</v>
      </c>
      <c r="C90" s="19" t="s">
        <v>27</v>
      </c>
      <c r="D90" s="19">
        <v>2270002054</v>
      </c>
      <c r="E90" s="28" t="s">
        <v>51</v>
      </c>
      <c r="F90" s="28" t="s">
        <v>29</v>
      </c>
      <c r="G90" s="28">
        <v>175</v>
      </c>
      <c r="H90" s="29" t="s">
        <v>71</v>
      </c>
      <c r="I90" s="29" t="s">
        <v>135</v>
      </c>
      <c r="J90" s="29" t="s">
        <v>30</v>
      </c>
      <c r="K90" s="29" t="s">
        <v>31</v>
      </c>
      <c r="L90" s="29" t="s">
        <v>32</v>
      </c>
      <c r="M90" s="29" t="s">
        <v>33</v>
      </c>
      <c r="N90" s="29" t="s">
        <v>32</v>
      </c>
      <c r="O90" s="29" t="s">
        <v>35</v>
      </c>
      <c r="P90" s="29" t="s">
        <v>35</v>
      </c>
      <c r="Q90" s="29" t="s">
        <v>35</v>
      </c>
      <c r="R90" s="30">
        <v>1.172838</v>
      </c>
      <c r="S90" s="30">
        <v>3.0713170000000001</v>
      </c>
      <c r="T90" s="30">
        <v>23.395399999999999</v>
      </c>
      <c r="U90" s="30">
        <v>2.124757E-4</v>
      </c>
      <c r="V90" s="30">
        <v>1.461408E-3</v>
      </c>
      <c r="W90" s="30">
        <v>1.5612530000000001E-3</v>
      </c>
      <c r="X90" s="30">
        <v>0.25662390000000002</v>
      </c>
      <c r="Y90" s="30">
        <v>2.88746E-6</v>
      </c>
      <c r="Z90" s="30">
        <v>8.4018009999999995E-5</v>
      </c>
      <c r="AA90" s="30">
        <v>0</v>
      </c>
      <c r="AB90" s="30">
        <v>1.917134E-5</v>
      </c>
      <c r="AC90" s="30"/>
      <c r="AD90" s="31">
        <f t="shared" si="23"/>
        <v>0.35863247877050791</v>
      </c>
      <c r="AE90" s="31">
        <f t="shared" si="16"/>
        <v>2.4666744175218649</v>
      </c>
      <c r="AF90" s="31">
        <f t="shared" si="17"/>
        <v>2.6352003235094266</v>
      </c>
      <c r="AG90" s="31">
        <f t="shared" si="18"/>
        <v>433.14913361271402</v>
      </c>
      <c r="AH90" s="31">
        <f t="shared" si="19"/>
        <v>4.8736723171199847E-3</v>
      </c>
      <c r="AI90" s="31">
        <f t="shared" si="20"/>
        <v>0.14181192102280551</v>
      </c>
      <c r="AJ90" s="31">
        <f t="shared" si="21"/>
        <v>0</v>
      </c>
      <c r="AK90" s="31">
        <f t="shared" si="22"/>
        <v>3.2358830612405035E-2</v>
      </c>
    </row>
    <row r="91" spans="1:37" hidden="1">
      <c r="A91" s="19">
        <v>2017</v>
      </c>
      <c r="B91" s="19" t="s">
        <v>26</v>
      </c>
      <c r="C91" s="19" t="s">
        <v>27</v>
      </c>
      <c r="D91" s="19">
        <v>2270002054</v>
      </c>
      <c r="E91" s="28" t="s">
        <v>51</v>
      </c>
      <c r="F91" s="28" t="s">
        <v>29</v>
      </c>
      <c r="G91" s="28">
        <v>250</v>
      </c>
      <c r="H91" s="29" t="s">
        <v>87</v>
      </c>
      <c r="I91" s="29" t="s">
        <v>134</v>
      </c>
      <c r="J91" s="29" t="s">
        <v>30</v>
      </c>
      <c r="K91" s="29" t="s">
        <v>31</v>
      </c>
      <c r="L91" s="29" t="s">
        <v>36</v>
      </c>
      <c r="M91" s="29" t="s">
        <v>33</v>
      </c>
      <c r="N91" s="29" t="s">
        <v>32</v>
      </c>
      <c r="O91" s="29" t="s">
        <v>35</v>
      </c>
      <c r="P91" s="29" t="s">
        <v>35</v>
      </c>
      <c r="Q91" s="29" t="s">
        <v>35</v>
      </c>
      <c r="R91" s="30">
        <v>0.1166697</v>
      </c>
      <c r="S91" s="30">
        <v>0.30552360000000001</v>
      </c>
      <c r="T91" s="30">
        <v>3.3799610000000002</v>
      </c>
      <c r="U91" s="30">
        <v>2.237231E-5</v>
      </c>
      <c r="V91" s="30">
        <v>7.6153800000000003E-5</v>
      </c>
      <c r="W91" s="30">
        <v>1.9665869999999999E-4</v>
      </c>
      <c r="X91" s="30">
        <v>3.7321689999999998E-2</v>
      </c>
      <c r="Y91" s="30">
        <v>4.1993290000000001E-7</v>
      </c>
      <c r="Z91" s="30">
        <v>6.1764050000000002E-6</v>
      </c>
      <c r="AA91" s="30">
        <v>0</v>
      </c>
      <c r="AB91" s="30">
        <v>2.0186180000000001E-6</v>
      </c>
      <c r="AC91" s="30"/>
      <c r="AD91" s="31">
        <f t="shared" si="23"/>
        <v>0.26572297042847098</v>
      </c>
      <c r="AE91" s="31">
        <f t="shared" si="16"/>
        <v>0.90450266179110228</v>
      </c>
      <c r="AF91" s="31">
        <f t="shared" si="17"/>
        <v>2.3357773034881757</v>
      </c>
      <c r="AG91" s="31">
        <f t="shared" si="18"/>
        <v>443.2814639261909</v>
      </c>
      <c r="AH91" s="31">
        <f t="shared" si="19"/>
        <v>4.9876752811239466E-3</v>
      </c>
      <c r="AI91" s="31">
        <f t="shared" si="20"/>
        <v>7.3359107001881363E-2</v>
      </c>
      <c r="AJ91" s="31">
        <f t="shared" si="21"/>
        <v>0</v>
      </c>
      <c r="AK91" s="31">
        <f t="shared" si="22"/>
        <v>2.3975761605322797E-2</v>
      </c>
    </row>
    <row r="92" spans="1:37" hidden="1">
      <c r="A92" s="19">
        <v>2017</v>
      </c>
      <c r="B92" s="19" t="s">
        <v>26</v>
      </c>
      <c r="C92" s="19" t="s">
        <v>27</v>
      </c>
      <c r="D92" s="19">
        <v>2270002054</v>
      </c>
      <c r="E92" s="28" t="s">
        <v>51</v>
      </c>
      <c r="F92" s="28" t="s">
        <v>29</v>
      </c>
      <c r="G92" s="28">
        <v>500</v>
      </c>
      <c r="H92" s="29" t="s">
        <v>98</v>
      </c>
      <c r="I92" s="29" t="s">
        <v>133</v>
      </c>
      <c r="J92" s="29" t="s">
        <v>30</v>
      </c>
      <c r="K92" s="29" t="s">
        <v>31</v>
      </c>
      <c r="L92" s="29" t="s">
        <v>36</v>
      </c>
      <c r="M92" s="29" t="s">
        <v>33</v>
      </c>
      <c r="N92" s="29" t="s">
        <v>32</v>
      </c>
      <c r="O92" s="29" t="s">
        <v>35</v>
      </c>
      <c r="P92" s="29" t="s">
        <v>35</v>
      </c>
      <c r="Q92" s="29" t="s">
        <v>35</v>
      </c>
      <c r="R92" s="30">
        <v>0.65703469999999997</v>
      </c>
      <c r="S92" s="30">
        <v>1.72058</v>
      </c>
      <c r="T92" s="30">
        <v>29.077960000000001</v>
      </c>
      <c r="U92" s="30">
        <v>1.8328950000000001E-4</v>
      </c>
      <c r="V92" s="30">
        <v>6.3184910000000001E-4</v>
      </c>
      <c r="W92" s="30">
        <v>1.471371E-3</v>
      </c>
      <c r="X92" s="30">
        <v>0.32115510000000003</v>
      </c>
      <c r="Y92" s="30">
        <v>3.1522410000000001E-6</v>
      </c>
      <c r="Z92" s="30">
        <v>4.9999459999999999E-5</v>
      </c>
      <c r="AA92" s="30">
        <v>0</v>
      </c>
      <c r="AB92" s="30">
        <v>1.6537920000000001E-5</v>
      </c>
      <c r="AC92" s="30"/>
      <c r="AD92" s="31">
        <f t="shared" si="23"/>
        <v>0.19328393262736987</v>
      </c>
      <c r="AE92" s="31">
        <f t="shared" si="16"/>
        <v>0.66630264622394786</v>
      </c>
      <c r="AF92" s="31">
        <f t="shared" si="17"/>
        <v>1.5516021006869778</v>
      </c>
      <c r="AG92" s="31">
        <f t="shared" si="18"/>
        <v>338.66708519220265</v>
      </c>
      <c r="AH92" s="31">
        <f t="shared" si="19"/>
        <v>3.3241267888735196E-3</v>
      </c>
      <c r="AI92" s="31">
        <f t="shared" si="20"/>
        <v>5.272583676667171E-2</v>
      </c>
      <c r="AJ92" s="31">
        <f t="shared" si="21"/>
        <v>0</v>
      </c>
      <c r="AK92" s="31">
        <f t="shared" si="22"/>
        <v>1.7439701756384478E-2</v>
      </c>
    </row>
    <row r="93" spans="1:37" hidden="1">
      <c r="A93" s="19">
        <v>2017</v>
      </c>
      <c r="B93" s="19" t="s">
        <v>26</v>
      </c>
      <c r="C93" s="19" t="s">
        <v>27</v>
      </c>
      <c r="D93" s="19">
        <v>2270002054</v>
      </c>
      <c r="E93" s="28" t="s">
        <v>51</v>
      </c>
      <c r="F93" s="28" t="s">
        <v>29</v>
      </c>
      <c r="G93" s="28">
        <v>750</v>
      </c>
      <c r="H93" s="29" t="s">
        <v>96</v>
      </c>
      <c r="I93" s="29" t="s">
        <v>132</v>
      </c>
      <c r="J93" s="29" t="s">
        <v>30</v>
      </c>
      <c r="K93" s="29" t="s">
        <v>31</v>
      </c>
      <c r="L93" s="29" t="s">
        <v>36</v>
      </c>
      <c r="M93" s="29" t="s">
        <v>33</v>
      </c>
      <c r="N93" s="29" t="s">
        <v>32</v>
      </c>
      <c r="O93" s="29" t="s">
        <v>35</v>
      </c>
      <c r="P93" s="29" t="s">
        <v>35</v>
      </c>
      <c r="Q93" s="29" t="s">
        <v>35</v>
      </c>
      <c r="R93" s="30">
        <v>1.242739</v>
      </c>
      <c r="S93" s="30">
        <v>3.2543669999999998</v>
      </c>
      <c r="T93" s="30">
        <v>86.672129999999996</v>
      </c>
      <c r="U93" s="30">
        <v>5.440566E-4</v>
      </c>
      <c r="V93" s="30">
        <v>1.8767949999999999E-3</v>
      </c>
      <c r="W93" s="30">
        <v>4.5008390000000004E-3</v>
      </c>
      <c r="X93" s="30">
        <v>0.95728080000000004</v>
      </c>
      <c r="Y93" s="30">
        <v>9.6251959999999997E-6</v>
      </c>
      <c r="Z93" s="30">
        <v>1.4967020000000001E-4</v>
      </c>
      <c r="AA93" s="30">
        <v>0</v>
      </c>
      <c r="AB93" s="30">
        <v>4.9089350000000001E-5</v>
      </c>
      <c r="AC93" s="30"/>
      <c r="AD93" s="31">
        <f t="shared" si="23"/>
        <v>0.20221777794575721</v>
      </c>
      <c r="AE93" s="31">
        <f t="shared" si="16"/>
        <v>0.69757689652089028</v>
      </c>
      <c r="AF93" s="31">
        <f t="shared" si="17"/>
        <v>1.6728951757438548</v>
      </c>
      <c r="AG93" s="31">
        <f t="shared" si="18"/>
        <v>355.80709111172774</v>
      </c>
      <c r="AH93" s="31">
        <f t="shared" si="19"/>
        <v>3.5775427545817673E-3</v>
      </c>
      <c r="AI93" s="31">
        <f t="shared" si="20"/>
        <v>5.5630195955158113E-2</v>
      </c>
      <c r="AJ93" s="31">
        <f t="shared" si="21"/>
        <v>0</v>
      </c>
      <c r="AK93" s="31">
        <f t="shared" si="22"/>
        <v>1.8245784129448217E-2</v>
      </c>
    </row>
    <row r="94" spans="1:37" hidden="1">
      <c r="A94" s="19">
        <v>2017</v>
      </c>
      <c r="B94" s="19" t="s">
        <v>26</v>
      </c>
      <c r="C94" s="19" t="s">
        <v>27</v>
      </c>
      <c r="D94" s="19">
        <v>2270002054</v>
      </c>
      <c r="E94" s="28" t="s">
        <v>51</v>
      </c>
      <c r="F94" s="28" t="s">
        <v>29</v>
      </c>
      <c r="G94" s="28">
        <v>9999</v>
      </c>
      <c r="H94" s="29" t="s">
        <v>131</v>
      </c>
      <c r="I94" s="29" t="s">
        <v>130</v>
      </c>
      <c r="J94" s="29" t="s">
        <v>30</v>
      </c>
      <c r="K94" s="29" t="s">
        <v>31</v>
      </c>
      <c r="L94" s="29" t="s">
        <v>36</v>
      </c>
      <c r="M94" s="29" t="s">
        <v>33</v>
      </c>
      <c r="N94" s="29" t="s">
        <v>32</v>
      </c>
      <c r="O94" s="29" t="s">
        <v>35</v>
      </c>
      <c r="P94" s="29" t="s">
        <v>35</v>
      </c>
      <c r="Q94" s="29" t="s">
        <v>35</v>
      </c>
      <c r="R94" s="30">
        <v>1.242739</v>
      </c>
      <c r="S94" s="30">
        <v>3.2543669999999998</v>
      </c>
      <c r="T94" s="30">
        <v>192.63079999999999</v>
      </c>
      <c r="U94" s="30">
        <v>1.4134709999999999E-3</v>
      </c>
      <c r="V94" s="30">
        <v>4.5981310000000001E-3</v>
      </c>
      <c r="W94" s="30">
        <v>1.6552029999999999E-2</v>
      </c>
      <c r="X94" s="30">
        <v>2.1260539999999999</v>
      </c>
      <c r="Y94" s="30">
        <v>2.1376880000000001E-5</v>
      </c>
      <c r="Z94" s="30">
        <v>4.3754420000000001E-4</v>
      </c>
      <c r="AA94" s="30">
        <v>0</v>
      </c>
      <c r="AB94" s="30">
        <v>1.2753520000000001E-4</v>
      </c>
      <c r="AC94" s="30"/>
      <c r="AD94" s="31">
        <f t="shared" si="23"/>
        <v>3.9406407885570732E-2</v>
      </c>
      <c r="AE94" s="31">
        <f t="shared" si="16"/>
        <v>0.12819210701690179</v>
      </c>
      <c r="AF94" s="31">
        <f t="shared" si="17"/>
        <v>0.46145697047495365</v>
      </c>
      <c r="AG94" s="31">
        <f t="shared" si="18"/>
        <v>59.272635314590246</v>
      </c>
      <c r="AH94" s="31">
        <f t="shared" si="19"/>
        <v>5.9596981657274834E-4</v>
      </c>
      <c r="AI94" s="31">
        <f t="shared" si="20"/>
        <v>1.2198372101844138E-2</v>
      </c>
      <c r="AJ94" s="31">
        <f t="shared" si="21"/>
        <v>0</v>
      </c>
      <c r="AK94" s="31">
        <f t="shared" si="22"/>
        <v>3.5555763867584403E-3</v>
      </c>
    </row>
    <row r="95" spans="1:37">
      <c r="A95" s="19">
        <v>2017</v>
      </c>
      <c r="B95" s="19" t="s">
        <v>26</v>
      </c>
      <c r="C95" s="19" t="s">
        <v>27</v>
      </c>
      <c r="D95" s="19">
        <v>2270002057</v>
      </c>
      <c r="E95" s="28" t="s">
        <v>52</v>
      </c>
      <c r="F95" s="28" t="s">
        <v>29</v>
      </c>
      <c r="G95" s="28">
        <v>50</v>
      </c>
      <c r="H95" s="29" t="s">
        <v>103</v>
      </c>
      <c r="I95" s="29" t="s">
        <v>129</v>
      </c>
      <c r="J95" s="29" t="s">
        <v>30</v>
      </c>
      <c r="K95" s="29" t="s">
        <v>31</v>
      </c>
      <c r="L95" s="29" t="s">
        <v>32</v>
      </c>
      <c r="M95" s="29" t="s">
        <v>33</v>
      </c>
      <c r="N95" s="29" t="s">
        <v>34</v>
      </c>
      <c r="O95" s="29" t="s">
        <v>35</v>
      </c>
      <c r="P95" s="29" t="s">
        <v>35</v>
      </c>
      <c r="Q95" s="29" t="s">
        <v>35</v>
      </c>
      <c r="R95" s="30">
        <v>0.6815966</v>
      </c>
      <c r="S95" s="30">
        <v>2.1132040000000001</v>
      </c>
      <c r="T95" s="30">
        <v>3.298603</v>
      </c>
      <c r="U95" s="30">
        <v>7.8766589999999998E-5</v>
      </c>
      <c r="V95" s="30">
        <v>3.5597200000000003E-4</v>
      </c>
      <c r="W95" s="30">
        <v>3.0020250000000002E-4</v>
      </c>
      <c r="X95" s="30">
        <v>3.5742669999999997E-2</v>
      </c>
      <c r="Y95" s="30">
        <v>4.6206359999999998E-7</v>
      </c>
      <c r="Z95" s="30">
        <v>2.010207E-5</v>
      </c>
      <c r="AA95" s="30">
        <v>0</v>
      </c>
      <c r="AB95" s="30">
        <v>7.1069819999999998E-6</v>
      </c>
      <c r="AC95" s="30"/>
      <c r="AD95" s="31">
        <f t="shared" si="23"/>
        <v>0.67629107694287927</v>
      </c>
      <c r="AE95" s="31">
        <f t="shared" si="16"/>
        <v>3.0563807223533552</v>
      </c>
      <c r="AF95" s="31">
        <f t="shared" si="17"/>
        <v>2.5775429915900219</v>
      </c>
      <c r="AG95" s="31">
        <f t="shared" si="18"/>
        <v>306.88707975188385</v>
      </c>
      <c r="AH95" s="31">
        <f t="shared" si="19"/>
        <v>3.9672847289707949E-3</v>
      </c>
      <c r="AI95" s="31">
        <f t="shared" si="20"/>
        <v>0.17259666273582674</v>
      </c>
      <c r="AJ95" s="31">
        <f t="shared" si="21"/>
        <v>0</v>
      </c>
      <c r="AK95" s="31">
        <f t="shared" si="22"/>
        <v>6.102064987951944E-2</v>
      </c>
    </row>
    <row r="96" spans="1:37" hidden="1">
      <c r="A96" s="19">
        <v>2017</v>
      </c>
      <c r="B96" s="19" t="s">
        <v>26</v>
      </c>
      <c r="C96" s="19" t="s">
        <v>27</v>
      </c>
      <c r="D96" s="19">
        <v>2270002057</v>
      </c>
      <c r="E96" s="28" t="s">
        <v>52</v>
      </c>
      <c r="F96" s="28" t="s">
        <v>29</v>
      </c>
      <c r="G96" s="28">
        <v>120</v>
      </c>
      <c r="H96" s="29" t="s">
        <v>73</v>
      </c>
      <c r="I96" s="29" t="s">
        <v>128</v>
      </c>
      <c r="J96" s="29" t="s">
        <v>30</v>
      </c>
      <c r="K96" s="29" t="s">
        <v>31</v>
      </c>
      <c r="L96" s="29" t="s">
        <v>32</v>
      </c>
      <c r="M96" s="29" t="s">
        <v>33</v>
      </c>
      <c r="N96" s="29" t="s">
        <v>34</v>
      </c>
      <c r="O96" s="29" t="s">
        <v>35</v>
      </c>
      <c r="P96" s="29" t="s">
        <v>35</v>
      </c>
      <c r="Q96" s="29" t="s">
        <v>35</v>
      </c>
      <c r="R96" s="30">
        <v>32.642960000000002</v>
      </c>
      <c r="S96" s="30">
        <v>101.20529999999999</v>
      </c>
      <c r="T96" s="30">
        <v>288.57560000000001</v>
      </c>
      <c r="U96" s="30">
        <v>3.3455720000000002E-3</v>
      </c>
      <c r="V96" s="30">
        <v>2.1248E-2</v>
      </c>
      <c r="W96" s="30">
        <v>2.1952320000000001E-2</v>
      </c>
      <c r="X96" s="30">
        <v>3.1572900000000002</v>
      </c>
      <c r="Y96" s="30">
        <v>3.7036629999999999E-5</v>
      </c>
      <c r="Z96" s="30">
        <v>1.620935E-3</v>
      </c>
      <c r="AA96" s="30">
        <v>0</v>
      </c>
      <c r="AB96" s="30">
        <v>3.018656E-4</v>
      </c>
      <c r="AC96" s="30"/>
      <c r="AD96" s="31">
        <f t="shared" si="23"/>
        <v>0.24991304131305384</v>
      </c>
      <c r="AE96" s="31">
        <f t="shared" si="16"/>
        <v>1.5872180607142117</v>
      </c>
      <c r="AF96" s="31">
        <f t="shared" si="17"/>
        <v>1.6398305148050549</v>
      </c>
      <c r="AG96" s="31">
        <f t="shared" si="18"/>
        <v>235.84844271989712</v>
      </c>
      <c r="AH96" s="31">
        <f t="shared" si="19"/>
        <v>2.7666231195401822E-3</v>
      </c>
      <c r="AI96" s="31">
        <f t="shared" si="20"/>
        <v>0.12108326935447059</v>
      </c>
      <c r="AJ96" s="31">
        <f t="shared" si="21"/>
        <v>0</v>
      </c>
      <c r="AK96" s="31">
        <f t="shared" si="22"/>
        <v>2.2549253211047251E-2</v>
      </c>
    </row>
    <row r="97" spans="1:37" hidden="1">
      <c r="A97" s="19">
        <v>2017</v>
      </c>
      <c r="B97" s="19" t="s">
        <v>26</v>
      </c>
      <c r="C97" s="19" t="s">
        <v>27</v>
      </c>
      <c r="D97" s="19">
        <v>2270002057</v>
      </c>
      <c r="E97" s="28" t="s">
        <v>52</v>
      </c>
      <c r="F97" s="28" t="s">
        <v>29</v>
      </c>
      <c r="G97" s="28">
        <v>175</v>
      </c>
      <c r="H97" s="29" t="s">
        <v>71</v>
      </c>
      <c r="I97" s="29" t="s">
        <v>127</v>
      </c>
      <c r="J97" s="29" t="s">
        <v>30</v>
      </c>
      <c r="K97" s="29" t="s">
        <v>31</v>
      </c>
      <c r="L97" s="29" t="s">
        <v>32</v>
      </c>
      <c r="M97" s="29" t="s">
        <v>33</v>
      </c>
      <c r="N97" s="29" t="s">
        <v>34</v>
      </c>
      <c r="O97" s="29" t="s">
        <v>35</v>
      </c>
      <c r="P97" s="29" t="s">
        <v>35</v>
      </c>
      <c r="Q97" s="29" t="s">
        <v>35</v>
      </c>
      <c r="R97" s="30">
        <v>4.1816880000000003</v>
      </c>
      <c r="S97" s="30">
        <v>12.964790000000001</v>
      </c>
      <c r="T97" s="30">
        <v>73.747389999999996</v>
      </c>
      <c r="U97" s="30">
        <v>6.4435600000000001E-4</v>
      </c>
      <c r="V97" s="30">
        <v>4.6822749999999996E-3</v>
      </c>
      <c r="W97" s="30">
        <v>4.4724370000000001E-3</v>
      </c>
      <c r="X97" s="30">
        <v>0.80892200000000003</v>
      </c>
      <c r="Y97" s="30">
        <v>9.1017600000000004E-6</v>
      </c>
      <c r="Z97" s="30">
        <v>2.407543E-4</v>
      </c>
      <c r="AA97" s="30">
        <v>0</v>
      </c>
      <c r="AB97" s="30">
        <v>5.8139200000000001E-5</v>
      </c>
      <c r="AC97" s="30"/>
      <c r="AD97" s="31">
        <f t="shared" si="23"/>
        <v>0.25764717392260111</v>
      </c>
      <c r="AE97" s="31">
        <f t="shared" si="16"/>
        <v>1.8722180305272971</v>
      </c>
      <c r="AF97" s="31">
        <f t="shared" si="17"/>
        <v>1.788313841412009</v>
      </c>
      <c r="AG97" s="31">
        <f t="shared" si="18"/>
        <v>323.44925355520604</v>
      </c>
      <c r="AH97" s="31">
        <f t="shared" si="19"/>
        <v>3.6393588974445402E-3</v>
      </c>
      <c r="AI97" s="31">
        <f t="shared" si="20"/>
        <v>9.6266140153446367E-2</v>
      </c>
      <c r="AJ97" s="31">
        <f t="shared" si="21"/>
        <v>0</v>
      </c>
      <c r="AK97" s="31">
        <f t="shared" si="22"/>
        <v>2.3247087905010417E-2</v>
      </c>
    </row>
    <row r="98" spans="1:37" hidden="1">
      <c r="A98" s="19">
        <v>2017</v>
      </c>
      <c r="B98" s="19" t="s">
        <v>26</v>
      </c>
      <c r="C98" s="19" t="s">
        <v>27</v>
      </c>
      <c r="D98" s="19">
        <v>2270002057</v>
      </c>
      <c r="E98" s="28" t="s">
        <v>52</v>
      </c>
      <c r="F98" s="28" t="s">
        <v>29</v>
      </c>
      <c r="G98" s="28">
        <v>250</v>
      </c>
      <c r="H98" s="29" t="s">
        <v>87</v>
      </c>
      <c r="I98" s="29" t="s">
        <v>126</v>
      </c>
      <c r="J98" s="29" t="s">
        <v>30</v>
      </c>
      <c r="K98" s="29" t="s">
        <v>31</v>
      </c>
      <c r="L98" s="29" t="s">
        <v>36</v>
      </c>
      <c r="M98" s="29" t="s">
        <v>33</v>
      </c>
      <c r="N98" s="29" t="s">
        <v>34</v>
      </c>
      <c r="O98" s="29" t="s">
        <v>35</v>
      </c>
      <c r="P98" s="29" t="s">
        <v>35</v>
      </c>
      <c r="Q98" s="29" t="s">
        <v>35</v>
      </c>
      <c r="R98" s="30">
        <v>0.2333394</v>
      </c>
      <c r="S98" s="30">
        <v>0.72343919999999995</v>
      </c>
      <c r="T98" s="30">
        <v>5.5905659999999999</v>
      </c>
      <c r="U98" s="30">
        <v>3.776459E-5</v>
      </c>
      <c r="V98" s="30">
        <v>1.279447E-4</v>
      </c>
      <c r="W98" s="30">
        <v>2.9301940000000002E-4</v>
      </c>
      <c r="X98" s="30">
        <v>6.1724969999999997E-2</v>
      </c>
      <c r="Y98" s="30">
        <v>6.9451169999999996E-7</v>
      </c>
      <c r="Z98" s="30">
        <v>9.7014589999999997E-6</v>
      </c>
      <c r="AA98" s="30">
        <v>0</v>
      </c>
      <c r="AB98" s="30">
        <v>3.4074370000000002E-6</v>
      </c>
      <c r="AC98" s="30"/>
      <c r="AD98" s="31">
        <f t="shared" si="23"/>
        <v>0.18942869586276223</v>
      </c>
      <c r="AE98" s="31">
        <f t="shared" si="16"/>
        <v>0.64177573921899722</v>
      </c>
      <c r="AF98" s="31">
        <f t="shared" si="17"/>
        <v>1.4697970454462521</v>
      </c>
      <c r="AG98" s="31">
        <f t="shared" si="18"/>
        <v>309.61492152484965</v>
      </c>
      <c r="AH98" s="31">
        <f t="shared" si="19"/>
        <v>3.4836985014912105E-3</v>
      </c>
      <c r="AI98" s="31">
        <f t="shared" si="20"/>
        <v>4.8662906874827917E-2</v>
      </c>
      <c r="AJ98" s="31">
        <f t="shared" si="21"/>
        <v>0</v>
      </c>
      <c r="AK98" s="31">
        <f t="shared" si="22"/>
        <v>1.7091840455424587E-2</v>
      </c>
    </row>
    <row r="99" spans="1:37" hidden="1">
      <c r="A99" s="19">
        <v>2017</v>
      </c>
      <c r="B99" s="19" t="s">
        <v>26</v>
      </c>
      <c r="C99" s="19" t="s">
        <v>27</v>
      </c>
      <c r="D99" s="19">
        <v>2270002057</v>
      </c>
      <c r="E99" s="28" t="s">
        <v>52</v>
      </c>
      <c r="F99" s="28" t="s">
        <v>29</v>
      </c>
      <c r="G99" s="28">
        <v>500</v>
      </c>
      <c r="H99" s="29" t="s">
        <v>98</v>
      </c>
      <c r="I99" s="29" t="s">
        <v>125</v>
      </c>
      <c r="J99" s="29" t="s">
        <v>30</v>
      </c>
      <c r="K99" s="29" t="s">
        <v>31</v>
      </c>
      <c r="L99" s="29" t="s">
        <v>36</v>
      </c>
      <c r="M99" s="29" t="s">
        <v>33</v>
      </c>
      <c r="N99" s="29" t="s">
        <v>34</v>
      </c>
      <c r="O99" s="29" t="s">
        <v>35</v>
      </c>
      <c r="P99" s="29" t="s">
        <v>35</v>
      </c>
      <c r="Q99" s="29" t="s">
        <v>35</v>
      </c>
      <c r="R99" s="30">
        <v>0.1535128</v>
      </c>
      <c r="S99" s="30">
        <v>0.4759467</v>
      </c>
      <c r="T99" s="30">
        <v>5.5238430000000003</v>
      </c>
      <c r="U99" s="30">
        <v>3.592162E-5</v>
      </c>
      <c r="V99" s="30">
        <v>1.2124149999999999E-4</v>
      </c>
      <c r="W99" s="30">
        <v>2.5447600000000001E-4</v>
      </c>
      <c r="X99" s="30">
        <v>6.1002250000000001E-2</v>
      </c>
      <c r="Y99" s="30">
        <v>5.9875699999999997E-7</v>
      </c>
      <c r="Z99" s="30">
        <v>9.078647E-6</v>
      </c>
      <c r="AA99" s="30">
        <v>0</v>
      </c>
      <c r="AB99" s="30">
        <v>3.2411499999999999E-6</v>
      </c>
      <c r="AC99" s="30"/>
      <c r="AD99" s="31">
        <f t="shared" si="23"/>
        <v>0.13694009713272515</v>
      </c>
      <c r="AE99" s="31">
        <f t="shared" si="16"/>
        <v>0.46219582486862504</v>
      </c>
      <c r="AF99" s="31">
        <f t="shared" si="17"/>
        <v>0.97011126329902075</v>
      </c>
      <c r="AG99" s="31">
        <f t="shared" si="18"/>
        <v>232.55226352026392</v>
      </c>
      <c r="AH99" s="31">
        <f t="shared" si="19"/>
        <v>2.2825763910118511E-3</v>
      </c>
      <c r="AI99" s="31">
        <f t="shared" si="20"/>
        <v>3.4609541607915344E-2</v>
      </c>
      <c r="AJ99" s="31">
        <f t="shared" si="21"/>
        <v>0</v>
      </c>
      <c r="AK99" s="31">
        <f t="shared" si="22"/>
        <v>1.2355884724066792E-2</v>
      </c>
    </row>
    <row r="100" spans="1:37" hidden="1">
      <c r="A100" s="19">
        <v>2017</v>
      </c>
      <c r="B100" s="19" t="s">
        <v>26</v>
      </c>
      <c r="C100" s="19" t="s">
        <v>27</v>
      </c>
      <c r="D100" s="19">
        <v>2270002060</v>
      </c>
      <c r="E100" s="28" t="s">
        <v>53</v>
      </c>
      <c r="F100" s="28" t="s">
        <v>29</v>
      </c>
      <c r="G100" s="28">
        <v>25</v>
      </c>
      <c r="H100" s="29" t="s">
        <v>81</v>
      </c>
      <c r="I100" s="29" t="s">
        <v>124</v>
      </c>
      <c r="J100" s="29" t="s">
        <v>30</v>
      </c>
      <c r="K100" s="29" t="s">
        <v>31</v>
      </c>
      <c r="L100" s="29" t="s">
        <v>32</v>
      </c>
      <c r="M100" s="29" t="s">
        <v>33</v>
      </c>
      <c r="N100" s="29" t="s">
        <v>34</v>
      </c>
      <c r="O100" s="29" t="s">
        <v>35</v>
      </c>
      <c r="P100" s="29" t="s">
        <v>35</v>
      </c>
      <c r="Q100" s="29" t="s">
        <v>35</v>
      </c>
      <c r="R100" s="30">
        <v>8.5967169999999996E-2</v>
      </c>
      <c r="S100" s="30">
        <v>0.22559409999999999</v>
      </c>
      <c r="T100" s="30">
        <v>0.17377690000000001</v>
      </c>
      <c r="U100" s="30">
        <v>2.3015910000000001E-6</v>
      </c>
      <c r="V100" s="30">
        <v>7.8556399999999992E-6</v>
      </c>
      <c r="W100" s="30">
        <v>1.454422E-5</v>
      </c>
      <c r="X100" s="30">
        <v>1.9078470000000001E-3</v>
      </c>
      <c r="Y100" s="30">
        <v>2.420695E-8</v>
      </c>
      <c r="Z100" s="30">
        <v>5.4229879999999997E-7</v>
      </c>
      <c r="AA100" s="30">
        <v>0</v>
      </c>
      <c r="AB100" s="30">
        <v>2.0766890000000001E-7</v>
      </c>
      <c r="AC100" s="30"/>
      <c r="AD100" s="31">
        <f t="shared" si="23"/>
        <v>0.37022304310263437</v>
      </c>
      <c r="AE100" s="31">
        <f t="shared" si="16"/>
        <v>1.263621097892188</v>
      </c>
      <c r="AF100" s="31">
        <f t="shared" si="17"/>
        <v>2.3395144436844761</v>
      </c>
      <c r="AG100" s="31">
        <f t="shared" si="18"/>
        <v>306.8872454377132</v>
      </c>
      <c r="AH100" s="31">
        <f t="shared" si="19"/>
        <v>3.893815492515097E-3</v>
      </c>
      <c r="AI100" s="31">
        <f t="shared" si="20"/>
        <v>8.723162021701808E-2</v>
      </c>
      <c r="AJ100" s="31">
        <f t="shared" si="21"/>
        <v>0</v>
      </c>
      <c r="AK100" s="31">
        <f t="shared" si="22"/>
        <v>3.3404637103541274E-2</v>
      </c>
    </row>
    <row r="101" spans="1:37" hidden="1">
      <c r="A101" s="19">
        <v>2017</v>
      </c>
      <c r="B101" s="19" t="s">
        <v>26</v>
      </c>
      <c r="C101" s="19" t="s">
        <v>27</v>
      </c>
      <c r="D101" s="19">
        <v>2270002060</v>
      </c>
      <c r="E101" s="28" t="s">
        <v>53</v>
      </c>
      <c r="F101" s="28" t="s">
        <v>29</v>
      </c>
      <c r="G101" s="28">
        <v>50</v>
      </c>
      <c r="H101" s="29" t="s">
        <v>75</v>
      </c>
      <c r="I101" s="29" t="s">
        <v>123</v>
      </c>
      <c r="J101" s="29" t="s">
        <v>30</v>
      </c>
      <c r="K101" s="29" t="s">
        <v>31</v>
      </c>
      <c r="L101" s="29" t="s">
        <v>32</v>
      </c>
      <c r="M101" s="29" t="s">
        <v>33</v>
      </c>
      <c r="N101" s="29" t="s">
        <v>34</v>
      </c>
      <c r="O101" s="29" t="s">
        <v>35</v>
      </c>
      <c r="P101" s="29" t="s">
        <v>35</v>
      </c>
      <c r="Q101" s="29" t="s">
        <v>35</v>
      </c>
      <c r="R101" s="30">
        <v>1.6702189999999999</v>
      </c>
      <c r="S101" s="30">
        <v>4.4481260000000002</v>
      </c>
      <c r="T101" s="30">
        <v>6.405227</v>
      </c>
      <c r="U101" s="30">
        <v>1.839105E-4</v>
      </c>
      <c r="V101" s="30">
        <v>7.2877849999999997E-4</v>
      </c>
      <c r="W101" s="30">
        <v>5.9742720000000005E-4</v>
      </c>
      <c r="X101" s="30">
        <v>6.9216650000000005E-2</v>
      </c>
      <c r="Y101" s="30">
        <v>8.9479849999999995E-7</v>
      </c>
      <c r="Z101" s="30">
        <v>4.3856000000000002E-5</v>
      </c>
      <c r="AA101" s="30">
        <v>0</v>
      </c>
      <c r="AB101" s="30">
        <v>1.6593950000000001E-5</v>
      </c>
      <c r="AC101" s="30"/>
      <c r="AD101" s="31">
        <f t="shared" si="23"/>
        <v>0.75017481788960116</v>
      </c>
      <c r="AE101" s="31">
        <f t="shared" si="16"/>
        <v>2.9727029099445468</v>
      </c>
      <c r="AF101" s="31">
        <f t="shared" si="17"/>
        <v>2.4369181801055095</v>
      </c>
      <c r="AG101" s="31">
        <f t="shared" si="18"/>
        <v>282.33617878630241</v>
      </c>
      <c r="AH101" s="31">
        <f t="shared" si="19"/>
        <v>3.6499020000782352E-3</v>
      </c>
      <c r="AI101" s="31">
        <f t="shared" si="20"/>
        <v>0.1788895512402302</v>
      </c>
      <c r="AJ101" s="31">
        <f t="shared" si="21"/>
        <v>0</v>
      </c>
      <c r="AK101" s="31">
        <f t="shared" si="22"/>
        <v>6.7687072893168942E-2</v>
      </c>
    </row>
    <row r="102" spans="1:37" hidden="1">
      <c r="A102" s="19">
        <v>2017</v>
      </c>
      <c r="B102" s="19" t="s">
        <v>26</v>
      </c>
      <c r="C102" s="19" t="s">
        <v>27</v>
      </c>
      <c r="D102" s="19">
        <v>2270002060</v>
      </c>
      <c r="E102" s="28" t="s">
        <v>53</v>
      </c>
      <c r="F102" s="28" t="s">
        <v>29</v>
      </c>
      <c r="G102" s="28">
        <v>120</v>
      </c>
      <c r="H102" s="29" t="s">
        <v>73</v>
      </c>
      <c r="I102" s="29" t="s">
        <v>122</v>
      </c>
      <c r="J102" s="29" t="s">
        <v>30</v>
      </c>
      <c r="K102" s="29" t="s">
        <v>31</v>
      </c>
      <c r="L102" s="29" t="s">
        <v>32</v>
      </c>
      <c r="M102" s="29" t="s">
        <v>33</v>
      </c>
      <c r="N102" s="29" t="s">
        <v>34</v>
      </c>
      <c r="O102" s="29" t="s">
        <v>35</v>
      </c>
      <c r="P102" s="29" t="s">
        <v>35</v>
      </c>
      <c r="Q102" s="29" t="s">
        <v>35</v>
      </c>
      <c r="R102" s="30">
        <v>45.409080000000003</v>
      </c>
      <c r="S102" s="30">
        <v>120.93340000000001</v>
      </c>
      <c r="T102" s="30">
        <v>325.58920000000001</v>
      </c>
      <c r="U102" s="30">
        <v>4.3586600000000003E-3</v>
      </c>
      <c r="V102" s="30">
        <v>2.442078E-2</v>
      </c>
      <c r="W102" s="30">
        <v>2.709085E-2</v>
      </c>
      <c r="X102" s="30">
        <v>3.5591080000000002</v>
      </c>
      <c r="Y102" s="30">
        <v>4.1750160000000003E-5</v>
      </c>
      <c r="Z102" s="30">
        <v>2.1149390000000001E-3</v>
      </c>
      <c r="AA102" s="30">
        <v>0</v>
      </c>
      <c r="AB102" s="30">
        <v>3.93275E-4</v>
      </c>
      <c r="AC102" s="30"/>
      <c r="AD102" s="31">
        <f t="shared" si="23"/>
        <v>0.27247616952802123</v>
      </c>
      <c r="AE102" s="31">
        <f t="shared" si="16"/>
        <v>1.5266344682279667</v>
      </c>
      <c r="AF102" s="31">
        <f t="shared" si="17"/>
        <v>1.693550549310612</v>
      </c>
      <c r="AG102" s="31">
        <f t="shared" si="18"/>
        <v>222.49317789791741</v>
      </c>
      <c r="AH102" s="31">
        <f t="shared" si="19"/>
        <v>2.6099589493059818E-3</v>
      </c>
      <c r="AI102" s="31">
        <f t="shared" si="20"/>
        <v>0.13221276206573204</v>
      </c>
      <c r="AJ102" s="31">
        <f t="shared" si="21"/>
        <v>0</v>
      </c>
      <c r="AK102" s="31">
        <f t="shared" si="22"/>
        <v>2.4585093944270154E-2</v>
      </c>
    </row>
    <row r="103" spans="1:37">
      <c r="A103" s="19">
        <v>2017</v>
      </c>
      <c r="B103" s="19" t="s">
        <v>26</v>
      </c>
      <c r="C103" s="19" t="s">
        <v>27</v>
      </c>
      <c r="D103" s="19">
        <v>2270002060</v>
      </c>
      <c r="E103" s="28" t="s">
        <v>53</v>
      </c>
      <c r="F103" s="28" t="s">
        <v>29</v>
      </c>
      <c r="G103" s="28">
        <v>175</v>
      </c>
      <c r="H103" s="29" t="s">
        <v>71</v>
      </c>
      <c r="I103" s="29" t="s">
        <v>121</v>
      </c>
      <c r="J103" s="29" t="s">
        <v>30</v>
      </c>
      <c r="K103" s="29" t="s">
        <v>31</v>
      </c>
      <c r="L103" s="29" t="s">
        <v>32</v>
      </c>
      <c r="M103" s="29" t="s">
        <v>33</v>
      </c>
      <c r="N103" s="29" t="s">
        <v>34</v>
      </c>
      <c r="O103" s="29" t="s">
        <v>35</v>
      </c>
      <c r="P103" s="29" t="s">
        <v>35</v>
      </c>
      <c r="Q103" s="29" t="s">
        <v>35</v>
      </c>
      <c r="R103" s="30">
        <v>25.59365</v>
      </c>
      <c r="S103" s="30">
        <v>68.160989999999998</v>
      </c>
      <c r="T103" s="30">
        <v>330.21589999999998</v>
      </c>
      <c r="U103" s="30">
        <v>3.2765469999999999E-3</v>
      </c>
      <c r="V103" s="30">
        <v>2.1233620000000002E-2</v>
      </c>
      <c r="W103" s="30">
        <v>2.25612E-2</v>
      </c>
      <c r="X103" s="30">
        <v>3.6200220000000001</v>
      </c>
      <c r="Y103" s="30">
        <v>4.0731449999999998E-5</v>
      </c>
      <c r="Z103" s="30">
        <v>1.246827E-3</v>
      </c>
      <c r="AA103" s="30">
        <v>0</v>
      </c>
      <c r="AB103" s="30">
        <v>2.956376E-4</v>
      </c>
      <c r="AC103" s="30"/>
      <c r="AD103" s="31">
        <f t="shared" si="23"/>
        <v>0.24919854667603861</v>
      </c>
      <c r="AE103" s="31">
        <f t="shared" si="16"/>
        <v>1.6149279240222303</v>
      </c>
      <c r="AF103" s="31">
        <f t="shared" si="17"/>
        <v>1.7158973307165875</v>
      </c>
      <c r="AG103" s="31">
        <f t="shared" si="18"/>
        <v>275.32161795185198</v>
      </c>
      <c r="AH103" s="31">
        <f t="shared" si="19"/>
        <v>3.0978399345432043E-3</v>
      </c>
      <c r="AI103" s="31">
        <f t="shared" si="20"/>
        <v>9.4827718435427658E-2</v>
      </c>
      <c r="AJ103" s="31">
        <f t="shared" si="21"/>
        <v>0</v>
      </c>
      <c r="AK103" s="31">
        <f t="shared" si="22"/>
        <v>2.2484786655827625E-2</v>
      </c>
    </row>
    <row r="104" spans="1:37" hidden="1">
      <c r="A104" s="19">
        <v>2017</v>
      </c>
      <c r="B104" s="19" t="s">
        <v>26</v>
      </c>
      <c r="C104" s="19" t="s">
        <v>27</v>
      </c>
      <c r="D104" s="19">
        <v>2270002060</v>
      </c>
      <c r="E104" s="28" t="s">
        <v>53</v>
      </c>
      <c r="F104" s="28" t="s">
        <v>29</v>
      </c>
      <c r="G104" s="28">
        <v>250</v>
      </c>
      <c r="H104" s="29" t="s">
        <v>87</v>
      </c>
      <c r="I104" s="29" t="s">
        <v>120</v>
      </c>
      <c r="J104" s="29" t="s">
        <v>30</v>
      </c>
      <c r="K104" s="29" t="s">
        <v>31</v>
      </c>
      <c r="L104" s="29" t="s">
        <v>36</v>
      </c>
      <c r="M104" s="29" t="s">
        <v>33</v>
      </c>
      <c r="N104" s="29" t="s">
        <v>34</v>
      </c>
      <c r="O104" s="29" t="s">
        <v>35</v>
      </c>
      <c r="P104" s="29" t="s">
        <v>35</v>
      </c>
      <c r="Q104" s="29" t="s">
        <v>35</v>
      </c>
      <c r="R104" s="30">
        <v>25.45242</v>
      </c>
      <c r="S104" s="30">
        <v>67.784859999999995</v>
      </c>
      <c r="T104" s="30">
        <v>457.11709999999999</v>
      </c>
      <c r="U104" s="30">
        <v>3.3948030000000001E-3</v>
      </c>
      <c r="V104" s="30">
        <v>1.113515E-2</v>
      </c>
      <c r="W104" s="30">
        <v>2.727721E-2</v>
      </c>
      <c r="X104" s="30">
        <v>5.0446499999999999</v>
      </c>
      <c r="Y104" s="30">
        <v>5.6760969999999999E-5</v>
      </c>
      <c r="Z104" s="30">
        <v>9.2433779999999996E-4</v>
      </c>
      <c r="AA104" s="30">
        <v>0</v>
      </c>
      <c r="AB104" s="30">
        <v>3.0630760000000001E-4</v>
      </c>
      <c r="AC104" s="30"/>
      <c r="AD104" s="31">
        <f t="shared" si="23"/>
        <v>0.18173764947511881</v>
      </c>
      <c r="AE104" s="31">
        <f t="shared" si="16"/>
        <v>0.596109991523181</v>
      </c>
      <c r="AF104" s="31">
        <f t="shared" si="17"/>
        <v>1.4602602948209971</v>
      </c>
      <c r="AG104" s="31">
        <f t="shared" si="18"/>
        <v>270.06068788812127</v>
      </c>
      <c r="AH104" s="31">
        <f t="shared" si="19"/>
        <v>3.0386462100238905E-3</v>
      </c>
      <c r="AI104" s="31">
        <f t="shared" si="20"/>
        <v>4.9483572122742459E-2</v>
      </c>
      <c r="AJ104" s="31">
        <f t="shared" si="21"/>
        <v>0</v>
      </c>
      <c r="AK104" s="31">
        <f t="shared" si="22"/>
        <v>1.6397895029657064E-2</v>
      </c>
    </row>
    <row r="105" spans="1:37" hidden="1">
      <c r="A105" s="19">
        <v>2017</v>
      </c>
      <c r="B105" s="19" t="s">
        <v>26</v>
      </c>
      <c r="C105" s="19" t="s">
        <v>27</v>
      </c>
      <c r="D105" s="19">
        <v>2270002060</v>
      </c>
      <c r="E105" s="28" t="s">
        <v>53</v>
      </c>
      <c r="F105" s="28" t="s">
        <v>29</v>
      </c>
      <c r="G105" s="28">
        <v>500</v>
      </c>
      <c r="H105" s="29" t="s">
        <v>98</v>
      </c>
      <c r="I105" s="29" t="s">
        <v>119</v>
      </c>
      <c r="J105" s="29" t="s">
        <v>30</v>
      </c>
      <c r="K105" s="29" t="s">
        <v>31</v>
      </c>
      <c r="L105" s="29" t="s">
        <v>36</v>
      </c>
      <c r="M105" s="29" t="s">
        <v>33</v>
      </c>
      <c r="N105" s="29" t="s">
        <v>34</v>
      </c>
      <c r="O105" s="29" t="s">
        <v>35</v>
      </c>
      <c r="P105" s="29" t="s">
        <v>35</v>
      </c>
      <c r="Q105" s="29" t="s">
        <v>35</v>
      </c>
      <c r="R105" s="30">
        <v>10.59238</v>
      </c>
      <c r="S105" s="30">
        <v>28.209620000000001</v>
      </c>
      <c r="T105" s="30">
        <v>302.64049999999997</v>
      </c>
      <c r="U105" s="30">
        <v>2.1377309999999999E-3</v>
      </c>
      <c r="V105" s="30">
        <v>7.6141389999999998E-3</v>
      </c>
      <c r="W105" s="30">
        <v>1.6000070000000002E-2</v>
      </c>
      <c r="X105" s="30">
        <v>3.3399570000000001</v>
      </c>
      <c r="Y105" s="30">
        <v>3.2782769999999999E-5</v>
      </c>
      <c r="Z105" s="30">
        <v>5.718966E-4</v>
      </c>
      <c r="AA105" s="30">
        <v>0</v>
      </c>
      <c r="AB105" s="30">
        <v>1.9288390000000001E-4</v>
      </c>
      <c r="AC105" s="30"/>
      <c r="AD105" s="31">
        <f t="shared" si="23"/>
        <v>0.13749561767935906</v>
      </c>
      <c r="AE105" s="31">
        <f t="shared" si="16"/>
        <v>0.48972987943829083</v>
      </c>
      <c r="AF105" s="31">
        <f t="shared" si="17"/>
        <v>1.029100250481928</v>
      </c>
      <c r="AG105" s="31">
        <f t="shared" si="18"/>
        <v>214.82097173942788</v>
      </c>
      <c r="AH105" s="31">
        <f t="shared" si="19"/>
        <v>2.1085380763016305E-3</v>
      </c>
      <c r="AI105" s="31">
        <f t="shared" si="20"/>
        <v>3.6783522466449392E-2</v>
      </c>
      <c r="AJ105" s="31">
        <f t="shared" si="21"/>
        <v>0</v>
      </c>
      <c r="AK105" s="31">
        <f t="shared" si="22"/>
        <v>1.2406000086495316E-2</v>
      </c>
    </row>
    <row r="106" spans="1:37" hidden="1">
      <c r="A106" s="19">
        <v>2017</v>
      </c>
      <c r="B106" s="19" t="s">
        <v>26</v>
      </c>
      <c r="C106" s="19" t="s">
        <v>27</v>
      </c>
      <c r="D106" s="19">
        <v>2270002060</v>
      </c>
      <c r="E106" s="28" t="s">
        <v>53</v>
      </c>
      <c r="F106" s="28" t="s">
        <v>29</v>
      </c>
      <c r="G106" s="28">
        <v>750</v>
      </c>
      <c r="H106" s="29" t="s">
        <v>96</v>
      </c>
      <c r="I106" s="29" t="s">
        <v>118</v>
      </c>
      <c r="J106" s="29" t="s">
        <v>30</v>
      </c>
      <c r="K106" s="29" t="s">
        <v>31</v>
      </c>
      <c r="L106" s="29" t="s">
        <v>36</v>
      </c>
      <c r="M106" s="29" t="s">
        <v>33</v>
      </c>
      <c r="N106" s="29" t="s">
        <v>34</v>
      </c>
      <c r="O106" s="29" t="s">
        <v>35</v>
      </c>
      <c r="P106" s="29" t="s">
        <v>35</v>
      </c>
      <c r="Q106" s="29" t="s">
        <v>35</v>
      </c>
      <c r="R106" s="30">
        <v>30.074269999999999</v>
      </c>
      <c r="S106" s="30">
        <v>80.093789999999998</v>
      </c>
      <c r="T106" s="30">
        <v>1760.298</v>
      </c>
      <c r="U106" s="30">
        <v>1.250279E-2</v>
      </c>
      <c r="V106" s="30">
        <v>4.428671E-2</v>
      </c>
      <c r="W106" s="30">
        <v>9.5988299999999999E-2</v>
      </c>
      <c r="X106" s="30">
        <v>19.426449999999999</v>
      </c>
      <c r="Y106" s="30">
        <v>1.9532760000000001E-4</v>
      </c>
      <c r="Z106" s="30">
        <v>3.3851490000000001E-3</v>
      </c>
      <c r="AA106" s="30">
        <v>0</v>
      </c>
      <c r="AB106" s="30">
        <v>1.1281069999999999E-3</v>
      </c>
      <c r="AC106" s="30"/>
      <c r="AD106" s="31">
        <f t="shared" si="23"/>
        <v>0.18882081599584688</v>
      </c>
      <c r="AE106" s="31">
        <f t="shared" si="16"/>
        <v>0.6688309345331267</v>
      </c>
      <c r="AF106" s="31">
        <f t="shared" si="17"/>
        <v>1.4496435701194812</v>
      </c>
      <c r="AG106" s="31">
        <f t="shared" si="18"/>
        <v>293.38396797055054</v>
      </c>
      <c r="AH106" s="31">
        <f t="shared" si="19"/>
        <v>2.9498949289326931E-3</v>
      </c>
      <c r="AI106" s="31">
        <f t="shared" si="20"/>
        <v>5.1123516946819478E-2</v>
      </c>
      <c r="AJ106" s="31">
        <f t="shared" si="21"/>
        <v>0</v>
      </c>
      <c r="AK106" s="31">
        <f t="shared" si="22"/>
        <v>1.7037004082338967E-2</v>
      </c>
    </row>
    <row r="107" spans="1:37" hidden="1">
      <c r="A107" s="19">
        <v>2017</v>
      </c>
      <c r="B107" s="19" t="s">
        <v>26</v>
      </c>
      <c r="C107" s="19" t="s">
        <v>27</v>
      </c>
      <c r="D107" s="19">
        <v>2270002060</v>
      </c>
      <c r="E107" s="28" t="s">
        <v>53</v>
      </c>
      <c r="F107" s="28" t="s">
        <v>29</v>
      </c>
      <c r="G107" s="28">
        <v>1000</v>
      </c>
      <c r="H107" s="29" t="s">
        <v>83</v>
      </c>
      <c r="I107" s="29" t="s">
        <v>117</v>
      </c>
      <c r="J107" s="29" t="s">
        <v>30</v>
      </c>
      <c r="K107" s="29" t="s">
        <v>31</v>
      </c>
      <c r="L107" s="29" t="s">
        <v>36</v>
      </c>
      <c r="M107" s="29" t="s">
        <v>33</v>
      </c>
      <c r="N107" s="29" t="s">
        <v>34</v>
      </c>
      <c r="O107" s="29" t="s">
        <v>35</v>
      </c>
      <c r="P107" s="29" t="s">
        <v>35</v>
      </c>
      <c r="Q107" s="29" t="s">
        <v>35</v>
      </c>
      <c r="R107" s="30">
        <v>3.2311209999999999</v>
      </c>
      <c r="S107" s="30">
        <v>8.5965109999999996</v>
      </c>
      <c r="T107" s="30">
        <v>231.2251</v>
      </c>
      <c r="U107" s="30">
        <v>1.783239E-3</v>
      </c>
      <c r="V107" s="30">
        <v>6.3580659999999999E-3</v>
      </c>
      <c r="W107" s="30">
        <v>2.027982E-2</v>
      </c>
      <c r="X107" s="30">
        <v>2.5503360000000002</v>
      </c>
      <c r="Y107" s="30">
        <v>2.5642919999999999E-5</v>
      </c>
      <c r="Z107" s="30">
        <v>5.6017450000000004E-4</v>
      </c>
      <c r="AA107" s="30">
        <v>0</v>
      </c>
      <c r="AB107" s="30">
        <v>1.6089880000000001E-4</v>
      </c>
      <c r="AC107" s="30"/>
      <c r="AD107" s="31">
        <f t="shared" si="23"/>
        <v>0.18818732632343521</v>
      </c>
      <c r="AE107" s="31">
        <f t="shared" si="16"/>
        <v>0.67097424469066569</v>
      </c>
      <c r="AF107" s="31">
        <f t="shared" si="17"/>
        <v>2.1401534534184861</v>
      </c>
      <c r="AG107" s="31">
        <f t="shared" si="18"/>
        <v>269.13998239518344</v>
      </c>
      <c r="AH107" s="31">
        <f t="shared" si="19"/>
        <v>2.7061277562490178E-3</v>
      </c>
      <c r="AI107" s="31">
        <f t="shared" si="20"/>
        <v>5.9115879267763419E-2</v>
      </c>
      <c r="AJ107" s="31">
        <f t="shared" si="21"/>
        <v>0</v>
      </c>
      <c r="AK107" s="31">
        <f t="shared" si="22"/>
        <v>1.6979841165793891E-2</v>
      </c>
    </row>
    <row r="108" spans="1:37" hidden="1">
      <c r="A108" s="19">
        <v>2017</v>
      </c>
      <c r="B108" s="19" t="s">
        <v>26</v>
      </c>
      <c r="C108" s="19" t="s">
        <v>27</v>
      </c>
      <c r="D108" s="19">
        <v>2270002063</v>
      </c>
      <c r="E108" s="28" t="s">
        <v>54</v>
      </c>
      <c r="F108" s="28" t="s">
        <v>29</v>
      </c>
      <c r="G108" s="28">
        <v>175</v>
      </c>
      <c r="H108" s="29" t="s">
        <v>116</v>
      </c>
      <c r="I108" s="29" t="s">
        <v>115</v>
      </c>
      <c r="J108" s="29" t="s">
        <v>30</v>
      </c>
      <c r="K108" s="29" t="s">
        <v>31</v>
      </c>
      <c r="L108" s="29" t="s">
        <v>32</v>
      </c>
      <c r="M108" s="29" t="s">
        <v>33</v>
      </c>
      <c r="N108" s="29" t="s">
        <v>34</v>
      </c>
      <c r="O108" s="29" t="s">
        <v>35</v>
      </c>
      <c r="P108" s="29" t="s">
        <v>35</v>
      </c>
      <c r="Q108" s="29" t="s">
        <v>35</v>
      </c>
      <c r="R108" s="30">
        <v>6.1405120000000001E-2</v>
      </c>
      <c r="S108" s="30">
        <v>0.27303040000000001</v>
      </c>
      <c r="T108" s="30">
        <v>1.6152200000000001</v>
      </c>
      <c r="U108" s="30">
        <v>2.418908E-5</v>
      </c>
      <c r="V108" s="30">
        <v>1.122524E-4</v>
      </c>
      <c r="W108" s="30">
        <v>1.6777219999999999E-4</v>
      </c>
      <c r="X108" s="30">
        <v>1.7659680000000001E-2</v>
      </c>
      <c r="Y108" s="30">
        <v>1.987017E-7</v>
      </c>
      <c r="Z108" s="30">
        <v>9.5140420000000006E-6</v>
      </c>
      <c r="AA108" s="30">
        <v>0</v>
      </c>
      <c r="AB108" s="30">
        <v>2.1825420000000002E-6</v>
      </c>
      <c r="AC108" s="30"/>
      <c r="AD108" s="31">
        <f t="shared" si="23"/>
        <v>0.45927556316073231</v>
      </c>
      <c r="AE108" s="31">
        <f t="shared" si="16"/>
        <v>2.1313247228147487</v>
      </c>
      <c r="AF108" s="31">
        <f t="shared" si="17"/>
        <v>3.1854734300649299</v>
      </c>
      <c r="AG108" s="31">
        <f t="shared" si="18"/>
        <v>335.30251986591975</v>
      </c>
      <c r="AH108" s="31">
        <f t="shared" si="19"/>
        <v>3.7727286514615222E-3</v>
      </c>
      <c r="AI108" s="31">
        <f t="shared" si="20"/>
        <v>0.18064213262698955</v>
      </c>
      <c r="AJ108" s="31">
        <f t="shared" si="21"/>
        <v>0</v>
      </c>
      <c r="AK108" s="31">
        <f t="shared" si="22"/>
        <v>4.1439699491338695E-2</v>
      </c>
    </row>
    <row r="109" spans="1:37" hidden="1">
      <c r="A109" s="19">
        <v>2017</v>
      </c>
      <c r="B109" s="19" t="s">
        <v>26</v>
      </c>
      <c r="C109" s="19" t="s">
        <v>27</v>
      </c>
      <c r="D109" s="19">
        <v>2270002063</v>
      </c>
      <c r="E109" s="28" t="s">
        <v>54</v>
      </c>
      <c r="F109" s="28" t="s">
        <v>29</v>
      </c>
      <c r="G109" s="28">
        <v>250</v>
      </c>
      <c r="H109" s="29" t="s">
        <v>87</v>
      </c>
      <c r="I109" s="29" t="s">
        <v>114</v>
      </c>
      <c r="J109" s="29" t="s">
        <v>30</v>
      </c>
      <c r="K109" s="29" t="s">
        <v>31</v>
      </c>
      <c r="L109" s="29" t="s">
        <v>36</v>
      </c>
      <c r="M109" s="29" t="s">
        <v>33</v>
      </c>
      <c r="N109" s="29" t="s">
        <v>34</v>
      </c>
      <c r="O109" s="29" t="s">
        <v>35</v>
      </c>
      <c r="P109" s="29" t="s">
        <v>35</v>
      </c>
      <c r="Q109" s="29" t="s">
        <v>35</v>
      </c>
      <c r="R109" s="30">
        <v>1.5044249999999999</v>
      </c>
      <c r="S109" s="30">
        <v>6.6892459999999998</v>
      </c>
      <c r="T109" s="30">
        <v>55.738379999999999</v>
      </c>
      <c r="U109" s="30">
        <v>6.6507209999999998E-4</v>
      </c>
      <c r="V109" s="30">
        <v>1.9450299999999999E-3</v>
      </c>
      <c r="W109" s="30">
        <v>5.356024E-3</v>
      </c>
      <c r="X109" s="30">
        <v>0.61314420000000003</v>
      </c>
      <c r="Y109" s="30">
        <v>6.8989239999999999E-6</v>
      </c>
      <c r="Z109" s="30">
        <v>2.183912E-4</v>
      </c>
      <c r="AA109" s="30">
        <v>0</v>
      </c>
      <c r="AB109" s="30">
        <v>6.0008369999999998E-5</v>
      </c>
      <c r="AC109" s="30"/>
      <c r="AD109" s="31">
        <f t="shared" si="23"/>
        <v>0.36079008553131403</v>
      </c>
      <c r="AE109" s="31">
        <f t="shared" si="16"/>
        <v>1.0551450588003493</v>
      </c>
      <c r="AF109" s="31">
        <f t="shared" si="17"/>
        <v>2.9055501757896187</v>
      </c>
      <c r="AG109" s="31">
        <f t="shared" si="18"/>
        <v>332.62009992755537</v>
      </c>
      <c r="AH109" s="31">
        <f t="shared" si="19"/>
        <v>3.7425466803283963E-3</v>
      </c>
      <c r="AI109" s="31">
        <f t="shared" si="20"/>
        <v>0.11847344028908491</v>
      </c>
      <c r="AJ109" s="31">
        <f t="shared" si="21"/>
        <v>0</v>
      </c>
      <c r="AK109" s="31">
        <f t="shared" si="22"/>
        <v>3.2553500507531044E-2</v>
      </c>
    </row>
    <row r="110" spans="1:37">
      <c r="A110" s="19">
        <v>2017</v>
      </c>
      <c r="B110" s="19" t="s">
        <v>26</v>
      </c>
      <c r="C110" s="19" t="s">
        <v>27</v>
      </c>
      <c r="D110" s="19">
        <v>2270002063</v>
      </c>
      <c r="E110" s="28" t="s">
        <v>54</v>
      </c>
      <c r="F110" s="28" t="s">
        <v>29</v>
      </c>
      <c r="G110" s="28">
        <v>500</v>
      </c>
      <c r="H110" s="29" t="s">
        <v>98</v>
      </c>
      <c r="I110" s="29" t="s">
        <v>113</v>
      </c>
      <c r="J110" s="29" t="s">
        <v>30</v>
      </c>
      <c r="K110" s="29" t="s">
        <v>31</v>
      </c>
      <c r="L110" s="29" t="s">
        <v>36</v>
      </c>
      <c r="M110" s="29" t="s">
        <v>33</v>
      </c>
      <c r="N110" s="29" t="s">
        <v>34</v>
      </c>
      <c r="O110" s="29" t="s">
        <v>35</v>
      </c>
      <c r="P110" s="29" t="s">
        <v>35</v>
      </c>
      <c r="Q110" s="29" t="s">
        <v>35</v>
      </c>
      <c r="R110" s="30">
        <v>2.3149730000000002</v>
      </c>
      <c r="S110" s="30">
        <v>10.29325</v>
      </c>
      <c r="T110" s="30">
        <v>123.9512</v>
      </c>
      <c r="U110" s="30">
        <v>1.365312E-3</v>
      </c>
      <c r="V110" s="30">
        <v>5.6061690000000003E-3</v>
      </c>
      <c r="W110" s="30">
        <v>1.075922E-2</v>
      </c>
      <c r="X110" s="30">
        <v>1.3619749999999999</v>
      </c>
      <c r="Y110" s="30">
        <v>1.3368230000000001E-5</v>
      </c>
      <c r="Z110" s="30">
        <v>4.3554189999999999E-4</v>
      </c>
      <c r="AA110" s="30">
        <v>0</v>
      </c>
      <c r="AB110" s="30">
        <v>1.2318990000000001E-4</v>
      </c>
      <c r="AC110" s="30"/>
      <c r="AD110" s="31">
        <f t="shared" si="23"/>
        <v>0.240664716469531</v>
      </c>
      <c r="AE110" s="31">
        <f t="shared" si="16"/>
        <v>0.98820421476210141</v>
      </c>
      <c r="AF110" s="31">
        <f t="shared" si="17"/>
        <v>1.8965369312899232</v>
      </c>
      <c r="AG110" s="31">
        <f t="shared" si="18"/>
        <v>240.07650061933788</v>
      </c>
      <c r="AH110" s="31">
        <f t="shared" si="19"/>
        <v>2.3564293602117898E-3</v>
      </c>
      <c r="AI110" s="31">
        <f t="shared" si="20"/>
        <v>7.6773344022539033E-2</v>
      </c>
      <c r="AJ110" s="31">
        <f t="shared" si="21"/>
        <v>0</v>
      </c>
      <c r="AK110" s="31">
        <f t="shared" si="22"/>
        <v>2.171478926092342E-2</v>
      </c>
    </row>
    <row r="111" spans="1:37" hidden="1">
      <c r="A111" s="19">
        <v>2017</v>
      </c>
      <c r="B111" s="19" t="s">
        <v>26</v>
      </c>
      <c r="C111" s="19" t="s">
        <v>27</v>
      </c>
      <c r="D111" s="19">
        <v>2270002063</v>
      </c>
      <c r="E111" s="28" t="s">
        <v>54</v>
      </c>
      <c r="F111" s="28" t="s">
        <v>29</v>
      </c>
      <c r="G111" s="28">
        <v>750</v>
      </c>
      <c r="H111" s="29" t="s">
        <v>96</v>
      </c>
      <c r="I111" s="29" t="s">
        <v>112</v>
      </c>
      <c r="J111" s="29" t="s">
        <v>30</v>
      </c>
      <c r="K111" s="29" t="s">
        <v>31</v>
      </c>
      <c r="L111" s="29" t="s">
        <v>36</v>
      </c>
      <c r="M111" s="29" t="s">
        <v>33</v>
      </c>
      <c r="N111" s="29" t="s">
        <v>34</v>
      </c>
      <c r="O111" s="29" t="s">
        <v>35</v>
      </c>
      <c r="P111" s="29" t="s">
        <v>35</v>
      </c>
      <c r="Q111" s="29" t="s">
        <v>35</v>
      </c>
      <c r="R111" s="30">
        <v>33.056840000000001</v>
      </c>
      <c r="S111" s="30">
        <v>146.98330000000001</v>
      </c>
      <c r="T111" s="30">
        <v>2664.8890000000001</v>
      </c>
      <c r="U111" s="30">
        <v>2.9465959999999999E-2</v>
      </c>
      <c r="V111" s="30">
        <v>0.1205278</v>
      </c>
      <c r="W111" s="30">
        <v>0.23607210000000001</v>
      </c>
      <c r="X111" s="30">
        <v>29.281310000000001</v>
      </c>
      <c r="Y111" s="30">
        <v>2.9441539999999999E-4</v>
      </c>
      <c r="Z111" s="30">
        <v>9.4620280000000008E-3</v>
      </c>
      <c r="AA111" s="30">
        <v>0</v>
      </c>
      <c r="AB111" s="30">
        <v>2.6586660000000001E-3</v>
      </c>
      <c r="AC111" s="30"/>
      <c r="AD111" s="31">
        <f t="shared" si="23"/>
        <v>0.24249030478972783</v>
      </c>
      <c r="AE111" s="31">
        <f t="shared" si="16"/>
        <v>0.99188429488247976</v>
      </c>
      <c r="AF111" s="31">
        <f t="shared" si="17"/>
        <v>1.9427568448932635</v>
      </c>
      <c r="AG111" s="31">
        <f t="shared" si="18"/>
        <v>240.97072644307212</v>
      </c>
      <c r="AH111" s="31">
        <f t="shared" si="19"/>
        <v>2.4228934024477606E-3</v>
      </c>
      <c r="AI111" s="31">
        <f t="shared" si="20"/>
        <v>7.786781946520456E-2</v>
      </c>
      <c r="AJ111" s="31">
        <f t="shared" si="21"/>
        <v>0</v>
      </c>
      <c r="AK111" s="31">
        <f t="shared" si="22"/>
        <v>2.1879508716976689E-2</v>
      </c>
    </row>
    <row r="112" spans="1:37" hidden="1">
      <c r="A112" s="19">
        <v>2017</v>
      </c>
      <c r="B112" s="19" t="s">
        <v>26</v>
      </c>
      <c r="C112" s="19" t="s">
        <v>27</v>
      </c>
      <c r="D112" s="19">
        <v>2270002063</v>
      </c>
      <c r="E112" s="28" t="s">
        <v>54</v>
      </c>
      <c r="F112" s="28" t="s">
        <v>29</v>
      </c>
      <c r="G112" s="28">
        <v>1000</v>
      </c>
      <c r="H112" s="29" t="s">
        <v>83</v>
      </c>
      <c r="I112" s="29" t="s">
        <v>111</v>
      </c>
      <c r="J112" s="29" t="s">
        <v>30</v>
      </c>
      <c r="K112" s="29" t="s">
        <v>31</v>
      </c>
      <c r="L112" s="29" t="s">
        <v>36</v>
      </c>
      <c r="M112" s="29" t="s">
        <v>33</v>
      </c>
      <c r="N112" s="29" t="s">
        <v>34</v>
      </c>
      <c r="O112" s="29" t="s">
        <v>35</v>
      </c>
      <c r="P112" s="29" t="s">
        <v>35</v>
      </c>
      <c r="Q112" s="29" t="s">
        <v>35</v>
      </c>
      <c r="R112" s="30">
        <v>2.2369300000000001</v>
      </c>
      <c r="S112" s="30">
        <v>9.9362870000000001</v>
      </c>
      <c r="T112" s="30">
        <v>267.59440000000001</v>
      </c>
      <c r="U112" s="30">
        <v>3.1124030000000001E-3</v>
      </c>
      <c r="V112" s="30">
        <v>1.3160369999999999E-2</v>
      </c>
      <c r="W112" s="30">
        <v>3.1125360000000001E-2</v>
      </c>
      <c r="X112" s="30">
        <v>2.9379729999999999</v>
      </c>
      <c r="Y112" s="30">
        <v>2.9540520000000001E-5</v>
      </c>
      <c r="Z112" s="30">
        <v>1.009123E-3</v>
      </c>
      <c r="AA112" s="30">
        <v>0</v>
      </c>
      <c r="AB112" s="30">
        <v>2.808272E-4</v>
      </c>
      <c r="AC112" s="30"/>
      <c r="AD112" s="31">
        <f t="shared" si="23"/>
        <v>0.28416771794131956</v>
      </c>
      <c r="AE112" s="31">
        <f t="shared" si="16"/>
        <v>1.2015642929798629</v>
      </c>
      <c r="AF112" s="31">
        <f t="shared" si="17"/>
        <v>2.8417986106882784</v>
      </c>
      <c r="AG112" s="31">
        <f t="shared" si="18"/>
        <v>268.24196056333722</v>
      </c>
      <c r="AH112" s="31">
        <f t="shared" si="19"/>
        <v>2.6971000076789248E-3</v>
      </c>
      <c r="AI112" s="31">
        <f t="shared" si="20"/>
        <v>9.2134656094374087E-2</v>
      </c>
      <c r="AJ112" s="31">
        <f t="shared" si="21"/>
        <v>0</v>
      </c>
      <c r="AK112" s="31">
        <f t="shared" si="22"/>
        <v>2.5640003739827565E-2</v>
      </c>
    </row>
    <row r="113" spans="1:37" hidden="1">
      <c r="A113" s="19">
        <v>2017</v>
      </c>
      <c r="B113" s="19" t="s">
        <v>26</v>
      </c>
      <c r="C113" s="19" t="s">
        <v>27</v>
      </c>
      <c r="D113" s="19">
        <v>2270002066</v>
      </c>
      <c r="E113" s="28" t="s">
        <v>55</v>
      </c>
      <c r="F113" s="28" t="s">
        <v>29</v>
      </c>
      <c r="G113" s="28">
        <v>25</v>
      </c>
      <c r="H113" s="29" t="s">
        <v>81</v>
      </c>
      <c r="I113" s="29" t="s">
        <v>110</v>
      </c>
      <c r="J113" s="29" t="s">
        <v>30</v>
      </c>
      <c r="K113" s="29" t="s">
        <v>31</v>
      </c>
      <c r="L113" s="29" t="s">
        <v>32</v>
      </c>
      <c r="M113" s="29" t="s">
        <v>33</v>
      </c>
      <c r="N113" s="29" t="s">
        <v>34</v>
      </c>
      <c r="O113" s="29" t="s">
        <v>35</v>
      </c>
      <c r="P113" s="29" t="s">
        <v>35</v>
      </c>
      <c r="Q113" s="29" t="s">
        <v>35</v>
      </c>
      <c r="R113" s="30">
        <v>1.7316240000000001</v>
      </c>
      <c r="S113" s="30">
        <v>4.4728859999999999</v>
      </c>
      <c r="T113" s="30">
        <v>3.2285840000000001</v>
      </c>
      <c r="U113" s="30">
        <v>4.2821470000000001E-5</v>
      </c>
      <c r="V113" s="30">
        <v>1.459481E-4</v>
      </c>
      <c r="W113" s="30">
        <v>2.7104800000000002E-4</v>
      </c>
      <c r="X113" s="30">
        <v>3.5445419999999998E-2</v>
      </c>
      <c r="Y113" s="30">
        <v>4.4973520000000001E-7</v>
      </c>
      <c r="Z113" s="30">
        <v>1.051318E-5</v>
      </c>
      <c r="AA113" s="30">
        <v>0</v>
      </c>
      <c r="AB113" s="30">
        <v>3.8637129999999997E-6</v>
      </c>
      <c r="AC113" s="30"/>
      <c r="AD113" s="31">
        <f t="shared" si="23"/>
        <v>0.34740556843165693</v>
      </c>
      <c r="AE113" s="31">
        <f t="shared" si="16"/>
        <v>1.1840598335839545</v>
      </c>
      <c r="AF113" s="31">
        <f t="shared" si="17"/>
        <v>2.1989806634910889</v>
      </c>
      <c r="AG113" s="31">
        <f t="shared" si="18"/>
        <v>287.56453908282037</v>
      </c>
      <c r="AH113" s="31">
        <f t="shared" si="19"/>
        <v>3.6486489791154974E-3</v>
      </c>
      <c r="AI113" s="31">
        <f t="shared" si="20"/>
        <v>8.5292197440310358E-2</v>
      </c>
      <c r="AJ113" s="31">
        <f t="shared" si="21"/>
        <v>0</v>
      </c>
      <c r="AK113" s="31">
        <f t="shared" si="22"/>
        <v>3.1345850831879019E-2</v>
      </c>
    </row>
    <row r="114" spans="1:37" hidden="1">
      <c r="A114" s="19">
        <v>2017</v>
      </c>
      <c r="B114" s="19" t="s">
        <v>26</v>
      </c>
      <c r="C114" s="19" t="s">
        <v>27</v>
      </c>
      <c r="D114" s="19">
        <v>2270002066</v>
      </c>
      <c r="E114" s="28" t="s">
        <v>55</v>
      </c>
      <c r="F114" s="28" t="s">
        <v>29</v>
      </c>
      <c r="G114" s="28">
        <v>50</v>
      </c>
      <c r="H114" s="29" t="s">
        <v>75</v>
      </c>
      <c r="I114" s="29" t="s">
        <v>109</v>
      </c>
      <c r="J114" s="29" t="s">
        <v>30</v>
      </c>
      <c r="K114" s="29" t="s">
        <v>31</v>
      </c>
      <c r="L114" s="29" t="s">
        <v>32</v>
      </c>
      <c r="M114" s="29" t="s">
        <v>33</v>
      </c>
      <c r="N114" s="29" t="s">
        <v>34</v>
      </c>
      <c r="O114" s="29" t="s">
        <v>35</v>
      </c>
      <c r="P114" s="29" t="s">
        <v>35</v>
      </c>
      <c r="Q114" s="29" t="s">
        <v>35</v>
      </c>
      <c r="R114" s="30">
        <v>10.34676</v>
      </c>
      <c r="S114" s="30">
        <v>27.21686</v>
      </c>
      <c r="T114" s="30">
        <v>37.998750000000001</v>
      </c>
      <c r="U114" s="30">
        <v>7.6294150000000001E-4</v>
      </c>
      <c r="V114" s="30">
        <v>3.9359540000000002E-3</v>
      </c>
      <c r="W114" s="30">
        <v>3.314263E-3</v>
      </c>
      <c r="X114" s="30">
        <v>0.41260570000000002</v>
      </c>
      <c r="Y114" s="30">
        <v>5.3339599999999998E-6</v>
      </c>
      <c r="Z114" s="30">
        <v>1.925246E-4</v>
      </c>
      <c r="AA114" s="30">
        <v>0</v>
      </c>
      <c r="AB114" s="30">
        <v>6.8838979999999995E-5</v>
      </c>
      <c r="AC114" s="30"/>
      <c r="AD114" s="31">
        <f t="shared" si="23"/>
        <v>0.50861159501867592</v>
      </c>
      <c r="AE114" s="31">
        <f t="shared" si="16"/>
        <v>2.6238864209905182</v>
      </c>
      <c r="AF114" s="31">
        <f t="shared" si="17"/>
        <v>2.2094388504772411</v>
      </c>
      <c r="AG114" s="31">
        <f t="shared" si="18"/>
        <v>275.06177497330702</v>
      </c>
      <c r="AH114" s="31">
        <f t="shared" si="19"/>
        <v>3.5558609714713601E-3</v>
      </c>
      <c r="AI114" s="31">
        <f t="shared" si="20"/>
        <v>0.12834567773064198</v>
      </c>
      <c r="AJ114" s="31">
        <f t="shared" si="21"/>
        <v>0</v>
      </c>
      <c r="AK114" s="31">
        <f t="shared" si="22"/>
        <v>4.589120321447808E-2</v>
      </c>
    </row>
    <row r="115" spans="1:37">
      <c r="A115" s="19">
        <v>2017</v>
      </c>
      <c r="B115" s="19" t="s">
        <v>26</v>
      </c>
      <c r="C115" s="19" t="s">
        <v>27</v>
      </c>
      <c r="D115" s="19">
        <v>2270002066</v>
      </c>
      <c r="E115" s="28" t="s">
        <v>55</v>
      </c>
      <c r="F115" s="28" t="s">
        <v>29</v>
      </c>
      <c r="G115" s="28">
        <v>120</v>
      </c>
      <c r="H115" s="29" t="s">
        <v>73</v>
      </c>
      <c r="I115" s="29" t="s">
        <v>108</v>
      </c>
      <c r="J115" s="29" t="s">
        <v>30</v>
      </c>
      <c r="K115" s="29" t="s">
        <v>31</v>
      </c>
      <c r="L115" s="29" t="s">
        <v>32</v>
      </c>
      <c r="M115" s="29" t="s">
        <v>33</v>
      </c>
      <c r="N115" s="29" t="s">
        <v>34</v>
      </c>
      <c r="O115" s="29" t="s">
        <v>35</v>
      </c>
      <c r="P115" s="29" t="s">
        <v>35</v>
      </c>
      <c r="Q115" s="29" t="s">
        <v>35</v>
      </c>
      <c r="R115" s="30">
        <v>138.39490000000001</v>
      </c>
      <c r="S115" s="30">
        <v>364.0437</v>
      </c>
      <c r="T115" s="30">
        <v>859.25810000000001</v>
      </c>
      <c r="U115" s="30">
        <v>8.7476459999999995E-3</v>
      </c>
      <c r="V115" s="30">
        <v>6.2627230000000006E-2</v>
      </c>
      <c r="W115" s="30">
        <v>5.871966E-2</v>
      </c>
      <c r="X115" s="30">
        <v>9.4071759999999998</v>
      </c>
      <c r="Y115" s="30">
        <v>1.10351E-4</v>
      </c>
      <c r="Z115" s="30">
        <v>3.9811630000000002E-3</v>
      </c>
      <c r="AA115" s="30">
        <v>0</v>
      </c>
      <c r="AB115" s="30">
        <v>7.8928620000000001E-4</v>
      </c>
      <c r="AC115" s="30"/>
      <c r="AD115" s="31">
        <f t="shared" si="23"/>
        <v>0.18166006927190337</v>
      </c>
      <c r="AE115" s="31">
        <f t="shared" si="16"/>
        <v>1.300563253257782</v>
      </c>
      <c r="AF115" s="31">
        <f t="shared" si="17"/>
        <v>1.2194157723372221</v>
      </c>
      <c r="AG115" s="31">
        <f t="shared" si="18"/>
        <v>195.35635573421544</v>
      </c>
      <c r="AH115" s="31">
        <f t="shared" si="19"/>
        <v>2.2916302630700655E-3</v>
      </c>
      <c r="AI115" s="31">
        <f t="shared" si="20"/>
        <v>8.2675767442205436E-2</v>
      </c>
      <c r="AJ115" s="31">
        <f t="shared" si="21"/>
        <v>0</v>
      </c>
      <c r="AK115" s="31">
        <f t="shared" si="22"/>
        <v>1.6390899422239692E-2</v>
      </c>
    </row>
    <row r="116" spans="1:37" hidden="1">
      <c r="A116" s="19">
        <v>2017</v>
      </c>
      <c r="B116" s="19" t="s">
        <v>26</v>
      </c>
      <c r="C116" s="19" t="s">
        <v>27</v>
      </c>
      <c r="D116" s="19">
        <v>2270002066</v>
      </c>
      <c r="E116" s="28" t="s">
        <v>55</v>
      </c>
      <c r="F116" s="28" t="s">
        <v>29</v>
      </c>
      <c r="G116" s="28">
        <v>175</v>
      </c>
      <c r="H116" s="29" t="s">
        <v>71</v>
      </c>
      <c r="I116" s="29" t="s">
        <v>107</v>
      </c>
      <c r="J116" s="29" t="s">
        <v>30</v>
      </c>
      <c r="K116" s="29" t="s">
        <v>31</v>
      </c>
      <c r="L116" s="29" t="s">
        <v>32</v>
      </c>
      <c r="M116" s="29" t="s">
        <v>33</v>
      </c>
      <c r="N116" s="29" t="s">
        <v>34</v>
      </c>
      <c r="O116" s="29" t="s">
        <v>35</v>
      </c>
      <c r="P116" s="29" t="s">
        <v>35</v>
      </c>
      <c r="Q116" s="29" t="s">
        <v>35</v>
      </c>
      <c r="R116" s="30">
        <v>10.328340000000001</v>
      </c>
      <c r="S116" s="30">
        <v>27.168399999999998</v>
      </c>
      <c r="T116" s="30">
        <v>125.4055</v>
      </c>
      <c r="U116" s="30">
        <v>9.9212210000000005E-4</v>
      </c>
      <c r="V116" s="30">
        <v>7.9364440000000008E-3</v>
      </c>
      <c r="W116" s="30">
        <v>6.6718840000000003E-3</v>
      </c>
      <c r="X116" s="30">
        <v>1.376023</v>
      </c>
      <c r="Y116" s="30">
        <v>1.5482629999999999E-5</v>
      </c>
      <c r="Z116" s="30">
        <v>3.478752E-4</v>
      </c>
      <c r="AA116" s="30">
        <v>0</v>
      </c>
      <c r="AB116" s="30">
        <v>8.9517610000000006E-5</v>
      </c>
      <c r="AC116" s="30"/>
      <c r="AD116" s="31">
        <f t="shared" si="23"/>
        <v>0.18930673011292534</v>
      </c>
      <c r="AE116" s="31">
        <f t="shared" si="16"/>
        <v>1.5143521773825477</v>
      </c>
      <c r="AF116" s="31">
        <f t="shared" si="17"/>
        <v>1.273061595677331</v>
      </c>
      <c r="AG116" s="31">
        <f t="shared" si="18"/>
        <v>262.55882687239591</v>
      </c>
      <c r="AH116" s="31">
        <f t="shared" si="19"/>
        <v>2.9542392603171333E-3</v>
      </c>
      <c r="AI116" s="31">
        <f t="shared" si="20"/>
        <v>6.6378036130210108E-2</v>
      </c>
      <c r="AJ116" s="31">
        <f t="shared" si="21"/>
        <v>0</v>
      </c>
      <c r="AK116" s="31">
        <f t="shared" si="22"/>
        <v>1.708084724312069E-2</v>
      </c>
    </row>
    <row r="117" spans="1:37" hidden="1">
      <c r="A117" s="19">
        <v>2017</v>
      </c>
      <c r="B117" s="19" t="s">
        <v>26</v>
      </c>
      <c r="C117" s="19" t="s">
        <v>27</v>
      </c>
      <c r="D117" s="19">
        <v>2270002066</v>
      </c>
      <c r="E117" s="28" t="s">
        <v>55</v>
      </c>
      <c r="F117" s="28" t="s">
        <v>29</v>
      </c>
      <c r="G117" s="28">
        <v>250</v>
      </c>
      <c r="H117" s="29" t="s">
        <v>87</v>
      </c>
      <c r="I117" s="29" t="s">
        <v>106</v>
      </c>
      <c r="J117" s="29" t="s">
        <v>30</v>
      </c>
      <c r="K117" s="29" t="s">
        <v>31</v>
      </c>
      <c r="L117" s="29" t="s">
        <v>36</v>
      </c>
      <c r="M117" s="29" t="s">
        <v>33</v>
      </c>
      <c r="N117" s="29" t="s">
        <v>34</v>
      </c>
      <c r="O117" s="29" t="s">
        <v>35</v>
      </c>
      <c r="P117" s="29" t="s">
        <v>35</v>
      </c>
      <c r="Q117" s="29" t="s">
        <v>35</v>
      </c>
      <c r="R117" s="30">
        <v>3.3404379999999998</v>
      </c>
      <c r="S117" s="30">
        <v>8.7869250000000001</v>
      </c>
      <c r="T117" s="30">
        <v>68.260570000000001</v>
      </c>
      <c r="U117" s="30">
        <v>4.2592759999999998E-4</v>
      </c>
      <c r="V117" s="30">
        <v>1.5388299999999999E-3</v>
      </c>
      <c r="W117" s="30">
        <v>3.0446589999999999E-3</v>
      </c>
      <c r="X117" s="30">
        <v>0.75384309999999999</v>
      </c>
      <c r="Y117" s="30">
        <v>8.4820260000000006E-6</v>
      </c>
      <c r="Z117" s="30">
        <v>1.009804E-4</v>
      </c>
      <c r="AA117" s="30">
        <v>0</v>
      </c>
      <c r="AB117" s="30">
        <v>3.8430770000000003E-5</v>
      </c>
      <c r="AC117" s="30"/>
      <c r="AD117" s="31">
        <f t="shared" si="23"/>
        <v>0.17589840301129234</v>
      </c>
      <c r="AE117" s="31">
        <f t="shared" si="16"/>
        <v>0.63550176017207394</v>
      </c>
      <c r="AF117" s="31">
        <f t="shared" si="17"/>
        <v>1.2573748585768059</v>
      </c>
      <c r="AG117" s="31">
        <f t="shared" si="18"/>
        <v>311.32003986377487</v>
      </c>
      <c r="AH117" s="31">
        <f t="shared" si="19"/>
        <v>3.5028836537013808E-3</v>
      </c>
      <c r="AI117" s="31">
        <f t="shared" si="20"/>
        <v>4.1702606488618038E-2</v>
      </c>
      <c r="AJ117" s="31">
        <f t="shared" si="21"/>
        <v>0</v>
      </c>
      <c r="AK117" s="31">
        <f t="shared" si="22"/>
        <v>1.5871033174404019E-2</v>
      </c>
    </row>
    <row r="118" spans="1:37" hidden="1">
      <c r="A118" s="19">
        <v>2017</v>
      </c>
      <c r="B118" s="19" t="s">
        <v>26</v>
      </c>
      <c r="C118" s="19" t="s">
        <v>27</v>
      </c>
      <c r="D118" s="19">
        <v>2270002066</v>
      </c>
      <c r="E118" s="28" t="s">
        <v>55</v>
      </c>
      <c r="F118" s="28" t="s">
        <v>29</v>
      </c>
      <c r="G118" s="28">
        <v>500</v>
      </c>
      <c r="H118" s="29" t="s">
        <v>98</v>
      </c>
      <c r="I118" s="29" t="s">
        <v>105</v>
      </c>
      <c r="J118" s="29" t="s">
        <v>30</v>
      </c>
      <c r="K118" s="29" t="s">
        <v>31</v>
      </c>
      <c r="L118" s="29" t="s">
        <v>36</v>
      </c>
      <c r="M118" s="29" t="s">
        <v>33</v>
      </c>
      <c r="N118" s="29" t="s">
        <v>34</v>
      </c>
      <c r="O118" s="29" t="s">
        <v>35</v>
      </c>
      <c r="P118" s="29" t="s">
        <v>35</v>
      </c>
      <c r="Q118" s="29" t="s">
        <v>35</v>
      </c>
      <c r="R118" s="30">
        <v>5.3913710000000004</v>
      </c>
      <c r="S118" s="30">
        <v>14.181839999999999</v>
      </c>
      <c r="T118" s="30">
        <v>221.19139999999999</v>
      </c>
      <c r="U118" s="30">
        <v>1.337443E-3</v>
      </c>
      <c r="V118" s="30">
        <v>4.8572270000000004E-3</v>
      </c>
      <c r="W118" s="30">
        <v>8.7662669999999995E-3</v>
      </c>
      <c r="X118" s="30">
        <v>2.443133</v>
      </c>
      <c r="Y118" s="30">
        <v>2.7489440000000001E-5</v>
      </c>
      <c r="Z118" s="30">
        <v>3.1135430000000001E-4</v>
      </c>
      <c r="AA118" s="30">
        <v>0</v>
      </c>
      <c r="AB118" s="30">
        <v>1.206753E-4</v>
      </c>
      <c r="AC118" s="30"/>
      <c r="AD118" s="31">
        <f t="shared" si="23"/>
        <v>0.17111013656902069</v>
      </c>
      <c r="AE118" s="31">
        <f t="shared" si="16"/>
        <v>0.62142519368431759</v>
      </c>
      <c r="AF118" s="31">
        <f t="shared" si="17"/>
        <v>1.121540987967711</v>
      </c>
      <c r="AG118" s="31">
        <f t="shared" si="18"/>
        <v>312.57019647662088</v>
      </c>
      <c r="AH118" s="31">
        <f t="shared" si="19"/>
        <v>3.5169512514596139E-3</v>
      </c>
      <c r="AI118" s="31">
        <f t="shared" si="20"/>
        <v>3.9834128852109463E-2</v>
      </c>
      <c r="AJ118" s="31">
        <f t="shared" si="21"/>
        <v>0</v>
      </c>
      <c r="AK118" s="31">
        <f t="shared" si="22"/>
        <v>1.5438988475402345E-2</v>
      </c>
    </row>
    <row r="119" spans="1:37" hidden="1">
      <c r="A119" s="19">
        <v>2017</v>
      </c>
      <c r="B119" s="19" t="s">
        <v>26</v>
      </c>
      <c r="C119" s="19" t="s">
        <v>27</v>
      </c>
      <c r="D119" s="19">
        <v>2270002066</v>
      </c>
      <c r="E119" s="28" t="s">
        <v>55</v>
      </c>
      <c r="F119" s="28" t="s">
        <v>29</v>
      </c>
      <c r="G119" s="28">
        <v>750</v>
      </c>
      <c r="H119" s="29" t="s">
        <v>96</v>
      </c>
      <c r="I119" s="29" t="s">
        <v>104</v>
      </c>
      <c r="J119" s="29" t="s">
        <v>30</v>
      </c>
      <c r="K119" s="29" t="s">
        <v>31</v>
      </c>
      <c r="L119" s="29" t="s">
        <v>36</v>
      </c>
      <c r="M119" s="29" t="s">
        <v>33</v>
      </c>
      <c r="N119" s="29" t="s">
        <v>34</v>
      </c>
      <c r="O119" s="29" t="s">
        <v>35</v>
      </c>
      <c r="P119" s="29" t="s">
        <v>35</v>
      </c>
      <c r="Q119" s="29" t="s">
        <v>35</v>
      </c>
      <c r="R119" s="30">
        <v>150.37139999999999</v>
      </c>
      <c r="S119" s="30">
        <v>395.54770000000002</v>
      </c>
      <c r="T119" s="30">
        <v>9254.0120000000006</v>
      </c>
      <c r="U119" s="30">
        <v>5.620584E-2</v>
      </c>
      <c r="V119" s="30">
        <v>0.20321030000000001</v>
      </c>
      <c r="W119" s="30">
        <v>0.37765860000000001</v>
      </c>
      <c r="X119" s="30">
        <v>102.21259999999999</v>
      </c>
      <c r="Y119" s="30">
        <v>1.1500670000000001E-3</v>
      </c>
      <c r="Z119" s="30">
        <v>1.3235210000000001E-2</v>
      </c>
      <c r="AA119" s="30">
        <v>0</v>
      </c>
      <c r="AB119" s="30">
        <v>5.0713629999999997E-3</v>
      </c>
      <c r="AC119" s="30"/>
      <c r="AD119" s="31">
        <f t="shared" si="23"/>
        <v>0.17187960911920361</v>
      </c>
      <c r="AE119" s="31">
        <f t="shared" si="16"/>
        <v>0.62142487209507236</v>
      </c>
      <c r="AF119" s="31">
        <f t="shared" si="17"/>
        <v>1.1548944477745668</v>
      </c>
      <c r="AG119" s="31">
        <f t="shared" si="18"/>
        <v>312.57004138818144</v>
      </c>
      <c r="AH119" s="31">
        <f t="shared" si="19"/>
        <v>3.5169488868219941E-3</v>
      </c>
      <c r="AI119" s="31">
        <f t="shared" si="20"/>
        <v>4.0473778550602114E-2</v>
      </c>
      <c r="AJ119" s="31">
        <f t="shared" si="21"/>
        <v>0</v>
      </c>
      <c r="AK119" s="31">
        <f t="shared" si="22"/>
        <v>1.5508422081078971E-2</v>
      </c>
    </row>
    <row r="120" spans="1:37" hidden="1">
      <c r="A120" s="19">
        <v>2017</v>
      </c>
      <c r="B120" s="19" t="s">
        <v>26</v>
      </c>
      <c r="C120" s="19" t="s">
        <v>27</v>
      </c>
      <c r="D120" s="19">
        <v>2270002069</v>
      </c>
      <c r="E120" s="28" t="s">
        <v>56</v>
      </c>
      <c r="F120" s="28" t="s">
        <v>29</v>
      </c>
      <c r="G120" s="28">
        <v>50</v>
      </c>
      <c r="H120" s="29" t="s">
        <v>103</v>
      </c>
      <c r="I120" s="29" t="s">
        <v>102</v>
      </c>
      <c r="J120" s="29" t="s">
        <v>30</v>
      </c>
      <c r="K120" s="29" t="s">
        <v>31</v>
      </c>
      <c r="L120" s="29" t="s">
        <v>32</v>
      </c>
      <c r="M120" s="29" t="s">
        <v>33</v>
      </c>
      <c r="N120" s="29" t="s">
        <v>34</v>
      </c>
      <c r="O120" s="29" t="s">
        <v>35</v>
      </c>
      <c r="P120" s="29" t="s">
        <v>35</v>
      </c>
      <c r="Q120" s="29" t="s">
        <v>35</v>
      </c>
      <c r="R120" s="30">
        <v>8.5967169999999996E-2</v>
      </c>
      <c r="S120" s="30">
        <v>0.24519189999999999</v>
      </c>
      <c r="T120" s="30">
        <v>0.28362009999999999</v>
      </c>
      <c r="U120" s="30">
        <v>1.084371E-5</v>
      </c>
      <c r="V120" s="30">
        <v>3.6205480000000003E-5</v>
      </c>
      <c r="W120" s="30">
        <v>2.8367480000000001E-5</v>
      </c>
      <c r="X120" s="30">
        <v>3.0474019999999998E-3</v>
      </c>
      <c r="Y120" s="30">
        <v>3.9395290000000003E-8</v>
      </c>
      <c r="Z120" s="30">
        <v>2.4387040000000002E-6</v>
      </c>
      <c r="AA120" s="30">
        <v>0</v>
      </c>
      <c r="AB120" s="30">
        <v>9.7841029999999991E-7</v>
      </c>
      <c r="AC120" s="30"/>
      <c r="AD120" s="31">
        <f t="shared" si="23"/>
        <v>0.80242566838464091</v>
      </c>
      <c r="AE120" s="31">
        <f t="shared" si="16"/>
        <v>2.6791758990407106</v>
      </c>
      <c r="AF120" s="31">
        <f t="shared" si="17"/>
        <v>2.0991703115804401</v>
      </c>
      <c r="AG120" s="31">
        <f t="shared" si="18"/>
        <v>225.50525481469825</v>
      </c>
      <c r="AH120" s="31">
        <f t="shared" si="19"/>
        <v>2.9152192293464834E-3</v>
      </c>
      <c r="AI120" s="31">
        <f t="shared" si="20"/>
        <v>0.18046210081165001</v>
      </c>
      <c r="AJ120" s="31">
        <f t="shared" si="21"/>
        <v>0</v>
      </c>
      <c r="AK120" s="31">
        <f t="shared" si="22"/>
        <v>7.2401561728588901E-2</v>
      </c>
    </row>
    <row r="121" spans="1:37" hidden="1">
      <c r="A121" s="19">
        <v>2017</v>
      </c>
      <c r="B121" s="19" t="s">
        <v>26</v>
      </c>
      <c r="C121" s="19" t="s">
        <v>27</v>
      </c>
      <c r="D121" s="19">
        <v>2270002069</v>
      </c>
      <c r="E121" s="28" t="s">
        <v>56</v>
      </c>
      <c r="F121" s="28" t="s">
        <v>29</v>
      </c>
      <c r="G121" s="28">
        <v>120</v>
      </c>
      <c r="H121" s="29" t="s">
        <v>73</v>
      </c>
      <c r="I121" s="29" t="s">
        <v>101</v>
      </c>
      <c r="J121" s="29" t="s">
        <v>30</v>
      </c>
      <c r="K121" s="29" t="s">
        <v>31</v>
      </c>
      <c r="L121" s="29" t="s">
        <v>32</v>
      </c>
      <c r="M121" s="29" t="s">
        <v>33</v>
      </c>
      <c r="N121" s="29" t="s">
        <v>34</v>
      </c>
      <c r="O121" s="29" t="s">
        <v>35</v>
      </c>
      <c r="P121" s="29" t="s">
        <v>35</v>
      </c>
      <c r="Q121" s="29" t="s">
        <v>35</v>
      </c>
      <c r="R121" s="30">
        <v>48.774099999999997</v>
      </c>
      <c r="S121" s="30">
        <v>139.1114</v>
      </c>
      <c r="T121" s="30">
        <v>419.12389999999999</v>
      </c>
      <c r="U121" s="30">
        <v>7.0713529999999998E-3</v>
      </c>
      <c r="V121" s="30">
        <v>3.2749399999999998E-2</v>
      </c>
      <c r="W121" s="30">
        <v>4.1712970000000002E-2</v>
      </c>
      <c r="X121" s="30">
        <v>4.573391</v>
      </c>
      <c r="Y121" s="30">
        <v>5.3648230000000001E-5</v>
      </c>
      <c r="Z121" s="30">
        <v>3.443537E-3</v>
      </c>
      <c r="AA121" s="30">
        <v>0</v>
      </c>
      <c r="AB121" s="30">
        <v>6.3803709999999997E-4</v>
      </c>
      <c r="AC121" s="30"/>
      <c r="AD121" s="31">
        <f t="shared" si="23"/>
        <v>0.38429221961679633</v>
      </c>
      <c r="AE121" s="31">
        <f t="shared" si="16"/>
        <v>1.7797640164645023</v>
      </c>
      <c r="AF121" s="31">
        <f t="shared" si="17"/>
        <v>2.2668886460778919</v>
      </c>
      <c r="AG121" s="31">
        <f t="shared" si="18"/>
        <v>248.54063692838977</v>
      </c>
      <c r="AH121" s="31">
        <f t="shared" si="19"/>
        <v>2.9155095757788367E-3</v>
      </c>
      <c r="AI121" s="31">
        <f t="shared" si="20"/>
        <v>0.18713879466384495</v>
      </c>
      <c r="AJ121" s="31">
        <f t="shared" si="21"/>
        <v>0</v>
      </c>
      <c r="AK121" s="31">
        <f t="shared" si="22"/>
        <v>3.4674084769472521E-2</v>
      </c>
    </row>
    <row r="122" spans="1:37" hidden="1">
      <c r="A122" s="19">
        <v>2017</v>
      </c>
      <c r="B122" s="19" t="s">
        <v>26</v>
      </c>
      <c r="C122" s="19" t="s">
        <v>27</v>
      </c>
      <c r="D122" s="19">
        <v>2270002069</v>
      </c>
      <c r="E122" s="28" t="s">
        <v>56</v>
      </c>
      <c r="F122" s="28" t="s">
        <v>29</v>
      </c>
      <c r="G122" s="28">
        <v>175</v>
      </c>
      <c r="H122" s="29" t="s">
        <v>71</v>
      </c>
      <c r="I122" s="29" t="s">
        <v>100</v>
      </c>
      <c r="J122" s="29" t="s">
        <v>30</v>
      </c>
      <c r="K122" s="29" t="s">
        <v>31</v>
      </c>
      <c r="L122" s="29" t="s">
        <v>32</v>
      </c>
      <c r="M122" s="29" t="s">
        <v>33</v>
      </c>
      <c r="N122" s="29" t="s">
        <v>34</v>
      </c>
      <c r="O122" s="29" t="s">
        <v>35</v>
      </c>
      <c r="P122" s="29" t="s">
        <v>35</v>
      </c>
      <c r="Q122" s="29" t="s">
        <v>35</v>
      </c>
      <c r="R122" s="30">
        <v>16.505690000000001</v>
      </c>
      <c r="S122" s="30">
        <v>47.07685</v>
      </c>
      <c r="T122" s="30">
        <v>260.28649999999999</v>
      </c>
      <c r="U122" s="30">
        <v>3.1962420000000002E-3</v>
      </c>
      <c r="V122" s="30">
        <v>1.7271450000000001E-2</v>
      </c>
      <c r="W122" s="30">
        <v>2.2026859999999999E-2</v>
      </c>
      <c r="X122" s="30">
        <v>2.850009</v>
      </c>
      <c r="Y122" s="30">
        <v>3.2067480000000003E-5</v>
      </c>
      <c r="Z122" s="30">
        <v>1.242354E-3</v>
      </c>
      <c r="AA122" s="30">
        <v>0</v>
      </c>
      <c r="AB122" s="30">
        <v>2.8839190000000002E-4</v>
      </c>
      <c r="AC122" s="30"/>
      <c r="AD122" s="31">
        <f t="shared" si="23"/>
        <v>0.35196319481868482</v>
      </c>
      <c r="AE122" s="31">
        <f t="shared" si="16"/>
        <v>1.9018943875811576</v>
      </c>
      <c r="AF122" s="31">
        <f t="shared" si="17"/>
        <v>2.4255497604448895</v>
      </c>
      <c r="AG122" s="31">
        <f t="shared" si="18"/>
        <v>313.83677234139503</v>
      </c>
      <c r="AH122" s="31">
        <f t="shared" si="19"/>
        <v>3.5312009261452286E-3</v>
      </c>
      <c r="AI122" s="31">
        <f t="shared" si="20"/>
        <v>0.13680531165530405</v>
      </c>
      <c r="AJ122" s="31">
        <f t="shared" si="21"/>
        <v>0</v>
      </c>
      <c r="AK122" s="31">
        <f t="shared" si="22"/>
        <v>3.1757086754954936E-2</v>
      </c>
    </row>
    <row r="123" spans="1:37" hidden="1">
      <c r="A123" s="19">
        <v>2017</v>
      </c>
      <c r="B123" s="19" t="s">
        <v>26</v>
      </c>
      <c r="C123" s="19" t="s">
        <v>27</v>
      </c>
      <c r="D123" s="19">
        <v>2270002069</v>
      </c>
      <c r="E123" s="28" t="s">
        <v>56</v>
      </c>
      <c r="F123" s="28" t="s">
        <v>29</v>
      </c>
      <c r="G123" s="28">
        <v>250</v>
      </c>
      <c r="H123" s="29" t="s">
        <v>87</v>
      </c>
      <c r="I123" s="29" t="s">
        <v>99</v>
      </c>
      <c r="J123" s="29" t="s">
        <v>30</v>
      </c>
      <c r="K123" s="29" t="s">
        <v>31</v>
      </c>
      <c r="L123" s="29" t="s">
        <v>36</v>
      </c>
      <c r="M123" s="29" t="s">
        <v>33</v>
      </c>
      <c r="N123" s="29" t="s">
        <v>34</v>
      </c>
      <c r="O123" s="29" t="s">
        <v>35</v>
      </c>
      <c r="P123" s="29" t="s">
        <v>35</v>
      </c>
      <c r="Q123" s="29" t="s">
        <v>35</v>
      </c>
      <c r="R123" s="30">
        <v>14.18458</v>
      </c>
      <c r="S123" s="30">
        <v>40.456659999999999</v>
      </c>
      <c r="T123" s="30">
        <v>304.64819999999997</v>
      </c>
      <c r="U123" s="30">
        <v>2.8596799999999999E-3</v>
      </c>
      <c r="V123" s="30">
        <v>8.6876509999999994E-3</v>
      </c>
      <c r="W123" s="30">
        <v>2.3223029999999999E-2</v>
      </c>
      <c r="X123" s="30">
        <v>3.3575469999999998</v>
      </c>
      <c r="Y123" s="30">
        <v>3.7778170000000002E-5</v>
      </c>
      <c r="Z123" s="30">
        <v>8.6184969999999995E-4</v>
      </c>
      <c r="AA123" s="30">
        <v>0</v>
      </c>
      <c r="AB123" s="30">
        <v>2.5802429999999998E-4</v>
      </c>
      <c r="AC123" s="30"/>
      <c r="AD123" s="31">
        <f t="shared" si="23"/>
        <v>0.2565018166106644</v>
      </c>
      <c r="AE123" s="31">
        <f t="shared" si="16"/>
        <v>0.7792474205433666</v>
      </c>
      <c r="AF123" s="31">
        <f t="shared" si="17"/>
        <v>2.0830125686104588</v>
      </c>
      <c r="AG123" s="31">
        <f t="shared" si="18"/>
        <v>301.15848796217983</v>
      </c>
      <c r="AH123" s="31">
        <f t="shared" si="19"/>
        <v>3.3885501990525172E-3</v>
      </c>
      <c r="AI123" s="31">
        <f t="shared" si="20"/>
        <v>7.7304458434284989E-2</v>
      </c>
      <c r="AJ123" s="31">
        <f t="shared" si="21"/>
        <v>0</v>
      </c>
      <c r="AK123" s="31">
        <f t="shared" si="22"/>
        <v>2.3143743943271636E-2</v>
      </c>
    </row>
    <row r="124" spans="1:37">
      <c r="A124" s="19">
        <v>2017</v>
      </c>
      <c r="B124" s="19" t="s">
        <v>26</v>
      </c>
      <c r="C124" s="19" t="s">
        <v>27</v>
      </c>
      <c r="D124" s="19">
        <v>2270002069</v>
      </c>
      <c r="E124" s="28" t="s">
        <v>56</v>
      </c>
      <c r="F124" s="28" t="s">
        <v>29</v>
      </c>
      <c r="G124" s="28">
        <v>500</v>
      </c>
      <c r="H124" s="29" t="s">
        <v>98</v>
      </c>
      <c r="I124" s="29" t="s">
        <v>97</v>
      </c>
      <c r="J124" s="29" t="s">
        <v>30</v>
      </c>
      <c r="K124" s="29" t="s">
        <v>31</v>
      </c>
      <c r="L124" s="29" t="s">
        <v>36</v>
      </c>
      <c r="M124" s="29" t="s">
        <v>33</v>
      </c>
      <c r="N124" s="29" t="s">
        <v>34</v>
      </c>
      <c r="O124" s="29" t="s">
        <v>35</v>
      </c>
      <c r="P124" s="29" t="s">
        <v>35</v>
      </c>
      <c r="Q124" s="29" t="s">
        <v>35</v>
      </c>
      <c r="R124" s="30">
        <v>9.7204309999999996</v>
      </c>
      <c r="S124" s="30">
        <v>27.7242</v>
      </c>
      <c r="T124" s="30">
        <v>325.84550000000002</v>
      </c>
      <c r="U124" s="30">
        <v>2.8670929999999998E-3</v>
      </c>
      <c r="V124" s="30">
        <v>1.0391070000000001E-2</v>
      </c>
      <c r="W124" s="30">
        <v>2.224139E-2</v>
      </c>
      <c r="X124" s="30">
        <v>3.590239</v>
      </c>
      <c r="Y124" s="30">
        <v>3.5239359999999997E-5</v>
      </c>
      <c r="Z124" s="30">
        <v>8.4461479999999999E-4</v>
      </c>
      <c r="AA124" s="30">
        <v>0</v>
      </c>
      <c r="AB124" s="30">
        <v>2.5869320000000001E-4</v>
      </c>
      <c r="AC124" s="30"/>
      <c r="AD124" s="31">
        <f t="shared" si="23"/>
        <v>0.18763583941826997</v>
      </c>
      <c r="AE124" s="31">
        <f t="shared" si="16"/>
        <v>0.68003972731404339</v>
      </c>
      <c r="AF124" s="31">
        <f t="shared" si="17"/>
        <v>1.4555795303741859</v>
      </c>
      <c r="AG124" s="31">
        <f t="shared" si="18"/>
        <v>234.9618615361309</v>
      </c>
      <c r="AH124" s="31">
        <f t="shared" si="19"/>
        <v>2.3062268625965764E-3</v>
      </c>
      <c r="AI124" s="31">
        <f t="shared" si="20"/>
        <v>5.5275502742008792E-2</v>
      </c>
      <c r="AJ124" s="31">
        <f t="shared" si="21"/>
        <v>0</v>
      </c>
      <c r="AK124" s="31">
        <f t="shared" si="22"/>
        <v>1.6930080654446296E-2</v>
      </c>
    </row>
    <row r="125" spans="1:37" hidden="1">
      <c r="A125" s="19">
        <v>2017</v>
      </c>
      <c r="B125" s="19" t="s">
        <v>26</v>
      </c>
      <c r="C125" s="19" t="s">
        <v>27</v>
      </c>
      <c r="D125" s="19">
        <v>2270002069</v>
      </c>
      <c r="E125" s="28" t="s">
        <v>56</v>
      </c>
      <c r="F125" s="28" t="s">
        <v>29</v>
      </c>
      <c r="G125" s="28">
        <v>750</v>
      </c>
      <c r="H125" s="29" t="s">
        <v>96</v>
      </c>
      <c r="I125" s="29" t="s">
        <v>95</v>
      </c>
      <c r="J125" s="29" t="s">
        <v>30</v>
      </c>
      <c r="K125" s="29" t="s">
        <v>31</v>
      </c>
      <c r="L125" s="29" t="s">
        <v>36</v>
      </c>
      <c r="M125" s="29" t="s">
        <v>33</v>
      </c>
      <c r="N125" s="29" t="s">
        <v>34</v>
      </c>
      <c r="O125" s="29" t="s">
        <v>35</v>
      </c>
      <c r="P125" s="29" t="s">
        <v>35</v>
      </c>
      <c r="Q125" s="29" t="s">
        <v>35</v>
      </c>
      <c r="R125" s="30">
        <v>19.88382</v>
      </c>
      <c r="S125" s="30">
        <v>56.711799999999997</v>
      </c>
      <c r="T125" s="30">
        <v>1194.838</v>
      </c>
      <c r="U125" s="30">
        <v>1.056268E-2</v>
      </c>
      <c r="V125" s="30">
        <v>3.8102249999999997E-2</v>
      </c>
      <c r="W125" s="30">
        <v>8.3653690000000003E-2</v>
      </c>
      <c r="X125" s="30">
        <v>13.16478</v>
      </c>
      <c r="Y125" s="30">
        <v>1.323683E-4</v>
      </c>
      <c r="Z125" s="30">
        <v>3.139855E-3</v>
      </c>
      <c r="AA125" s="30">
        <v>0</v>
      </c>
      <c r="AB125" s="30">
        <v>9.5305400000000005E-4</v>
      </c>
      <c r="AC125" s="30"/>
      <c r="AD125" s="31">
        <f t="shared" si="23"/>
        <v>0.22529028752393684</v>
      </c>
      <c r="AE125" s="31">
        <f t="shared" si="16"/>
        <v>0.81267887106387027</v>
      </c>
      <c r="AF125" s="31">
        <f t="shared" si="17"/>
        <v>1.7842407298657423</v>
      </c>
      <c r="AG125" s="31">
        <f t="shared" si="18"/>
        <v>280.79020394344741</v>
      </c>
      <c r="AH125" s="31">
        <f t="shared" si="19"/>
        <v>2.8232695079330934E-3</v>
      </c>
      <c r="AI125" s="31">
        <f t="shared" si="20"/>
        <v>6.6969636089843743E-2</v>
      </c>
      <c r="AJ125" s="31">
        <f t="shared" si="21"/>
        <v>0</v>
      </c>
      <c r="AK125" s="31">
        <f t="shared" si="22"/>
        <v>2.0327588233841992E-2</v>
      </c>
    </row>
    <row r="126" spans="1:37" hidden="1">
      <c r="A126" s="19">
        <v>2017</v>
      </c>
      <c r="B126" s="19" t="s">
        <v>26</v>
      </c>
      <c r="C126" s="19" t="s">
        <v>27</v>
      </c>
      <c r="D126" s="19">
        <v>2270002069</v>
      </c>
      <c r="E126" s="28" t="s">
        <v>56</v>
      </c>
      <c r="F126" s="28" t="s">
        <v>29</v>
      </c>
      <c r="G126" s="28">
        <v>1000</v>
      </c>
      <c r="H126" s="29" t="s">
        <v>83</v>
      </c>
      <c r="I126" s="29" t="s">
        <v>94</v>
      </c>
      <c r="J126" s="29" t="s">
        <v>30</v>
      </c>
      <c r="K126" s="29" t="s">
        <v>31</v>
      </c>
      <c r="L126" s="29" t="s">
        <v>36</v>
      </c>
      <c r="M126" s="29" t="s">
        <v>33</v>
      </c>
      <c r="N126" s="29" t="s">
        <v>34</v>
      </c>
      <c r="O126" s="29" t="s">
        <v>35</v>
      </c>
      <c r="P126" s="29" t="s">
        <v>35</v>
      </c>
      <c r="Q126" s="29" t="s">
        <v>35</v>
      </c>
      <c r="R126" s="30">
        <v>19.88382</v>
      </c>
      <c r="S126" s="30">
        <v>56.655090000000001</v>
      </c>
      <c r="T126" s="30">
        <v>1691.7339999999999</v>
      </c>
      <c r="U126" s="30">
        <v>1.605496E-2</v>
      </c>
      <c r="V126" s="30">
        <v>5.9821989999999998E-2</v>
      </c>
      <c r="W126" s="30">
        <v>0.17075850000000001</v>
      </c>
      <c r="X126" s="30">
        <v>18.625769999999999</v>
      </c>
      <c r="Y126" s="30">
        <v>1.872772E-4</v>
      </c>
      <c r="Z126" s="30">
        <v>5.0801379999999997E-3</v>
      </c>
      <c r="AA126" s="30">
        <v>0</v>
      </c>
      <c r="AB126" s="30">
        <v>1.4486130000000001E-3</v>
      </c>
      <c r="AC126" s="30"/>
      <c r="AD126" s="31">
        <f t="shared" si="23"/>
        <v>0.25708298604767904</v>
      </c>
      <c r="AE126" s="31">
        <f t="shared" si="16"/>
        <v>0.95791056598798108</v>
      </c>
      <c r="AF126" s="31">
        <f t="shared" si="17"/>
        <v>2.7343017405850034</v>
      </c>
      <c r="AG126" s="31">
        <f t="shared" si="18"/>
        <v>298.24855178943324</v>
      </c>
      <c r="AH126" s="31">
        <f t="shared" si="19"/>
        <v>2.998810448275698E-3</v>
      </c>
      <c r="AI126" s="31">
        <f t="shared" si="20"/>
        <v>8.1346639703511206E-2</v>
      </c>
      <c r="AJ126" s="31">
        <f t="shared" si="21"/>
        <v>0</v>
      </c>
      <c r="AK126" s="31">
        <f t="shared" si="22"/>
        <v>2.3196180848005007E-2</v>
      </c>
    </row>
    <row r="127" spans="1:37">
      <c r="A127" s="19">
        <v>2017</v>
      </c>
      <c r="B127" s="19" t="s">
        <v>26</v>
      </c>
      <c r="C127" s="19" t="s">
        <v>27</v>
      </c>
      <c r="D127" s="19">
        <v>2270002072</v>
      </c>
      <c r="E127" s="28" t="s">
        <v>57</v>
      </c>
      <c r="F127" s="28" t="s">
        <v>29</v>
      </c>
      <c r="G127" s="28">
        <v>25</v>
      </c>
      <c r="H127" s="29" t="s">
        <v>81</v>
      </c>
      <c r="I127" s="29" t="s">
        <v>93</v>
      </c>
      <c r="J127" s="29" t="s">
        <v>30</v>
      </c>
      <c r="K127" s="29" t="s">
        <v>31</v>
      </c>
      <c r="L127" s="29" t="s">
        <v>32</v>
      </c>
      <c r="M127" s="29" t="s">
        <v>33</v>
      </c>
      <c r="N127" s="29" t="s">
        <v>34</v>
      </c>
      <c r="O127" s="29" t="s">
        <v>35</v>
      </c>
      <c r="P127" s="29" t="s">
        <v>35</v>
      </c>
      <c r="Q127" s="29" t="s">
        <v>35</v>
      </c>
      <c r="R127" s="30">
        <v>11.78978</v>
      </c>
      <c r="S127" s="30">
        <v>26.96219</v>
      </c>
      <c r="T127" s="30">
        <v>16.93327</v>
      </c>
      <c r="U127" s="30">
        <v>2.4144119999999999E-4</v>
      </c>
      <c r="V127" s="30">
        <v>7.9125289999999997E-4</v>
      </c>
      <c r="W127" s="30">
        <v>1.4689010000000001E-3</v>
      </c>
      <c r="X127" s="30">
        <v>0.18579309999999999</v>
      </c>
      <c r="Y127" s="30">
        <v>2.3573619999999999E-6</v>
      </c>
      <c r="Z127" s="30">
        <v>6.7872200000000004E-5</v>
      </c>
      <c r="AA127" s="30">
        <v>0</v>
      </c>
      <c r="AB127" s="30">
        <v>2.1784859999999999E-5</v>
      </c>
      <c r="AC127" s="30"/>
      <c r="AD127" s="31">
        <f t="shared" si="23"/>
        <v>0.32495202598898681</v>
      </c>
      <c r="AE127" s="31">
        <f t="shared" si="16"/>
        <v>1.0649352013022682</v>
      </c>
      <c r="AF127" s="31">
        <f t="shared" si="17"/>
        <v>1.9769714362223545</v>
      </c>
      <c r="AG127" s="31">
        <f t="shared" si="18"/>
        <v>250.05609754993938</v>
      </c>
      <c r="AH127" s="31">
        <f t="shared" si="19"/>
        <v>3.1727375356378697E-3</v>
      </c>
      <c r="AI127" s="31">
        <f t="shared" si="20"/>
        <v>9.134815805392664E-2</v>
      </c>
      <c r="AJ127" s="31">
        <f t="shared" si="21"/>
        <v>0</v>
      </c>
      <c r="AK127" s="31">
        <f t="shared" si="22"/>
        <v>2.931991057402978E-2</v>
      </c>
    </row>
    <row r="128" spans="1:37" hidden="1">
      <c r="A128" s="19">
        <v>2017</v>
      </c>
      <c r="B128" s="19" t="s">
        <v>26</v>
      </c>
      <c r="C128" s="19" t="s">
        <v>27</v>
      </c>
      <c r="D128" s="19">
        <v>2270002072</v>
      </c>
      <c r="E128" s="28" t="s">
        <v>57</v>
      </c>
      <c r="F128" s="28" t="s">
        <v>29</v>
      </c>
      <c r="G128" s="28">
        <v>50</v>
      </c>
      <c r="H128" s="29" t="s">
        <v>75</v>
      </c>
      <c r="I128" s="29" t="s">
        <v>92</v>
      </c>
      <c r="J128" s="29" t="s">
        <v>30</v>
      </c>
      <c r="K128" s="29" t="s">
        <v>31</v>
      </c>
      <c r="L128" s="29" t="s">
        <v>32</v>
      </c>
      <c r="M128" s="29" t="s">
        <v>33</v>
      </c>
      <c r="N128" s="29" t="s">
        <v>34</v>
      </c>
      <c r="O128" s="29" t="s">
        <v>35</v>
      </c>
      <c r="P128" s="29" t="s">
        <v>35</v>
      </c>
      <c r="Q128" s="29" t="s">
        <v>35</v>
      </c>
      <c r="R128" s="30">
        <v>106.937</v>
      </c>
      <c r="S128" s="30">
        <v>249.39940000000001</v>
      </c>
      <c r="T128" s="30">
        <v>291.27449999999999</v>
      </c>
      <c r="U128" s="30">
        <v>3.5896909999999999E-3</v>
      </c>
      <c r="V128" s="30">
        <v>2.5617549999999999E-2</v>
      </c>
      <c r="W128" s="30">
        <v>2.3202529999999999E-2</v>
      </c>
      <c r="X128" s="30">
        <v>3.1793740000000001</v>
      </c>
      <c r="Y128" s="30">
        <v>4.1101389999999998E-5</v>
      </c>
      <c r="Z128" s="30">
        <v>9.7630419999999996E-4</v>
      </c>
      <c r="AA128" s="30">
        <v>0</v>
      </c>
      <c r="AB128" s="30">
        <v>3.23892E-4</v>
      </c>
      <c r="AC128" s="30"/>
      <c r="AD128" s="31">
        <f t="shared" si="23"/>
        <v>0.26115280752078796</v>
      </c>
      <c r="AE128" s="31">
        <f t="shared" si="16"/>
        <v>1.8636966536407065</v>
      </c>
      <c r="AF128" s="31">
        <f t="shared" si="17"/>
        <v>1.6880020734612833</v>
      </c>
      <c r="AG128" s="31">
        <f t="shared" si="18"/>
        <v>231.30192717384244</v>
      </c>
      <c r="AH128" s="31">
        <f t="shared" si="19"/>
        <v>2.9901580363064229E-3</v>
      </c>
      <c r="AI128" s="31">
        <f t="shared" si="20"/>
        <v>7.1026888616412057E-2</v>
      </c>
      <c r="AJ128" s="31">
        <f t="shared" si="21"/>
        <v>0</v>
      </c>
      <c r="AK128" s="31">
        <f t="shared" si="22"/>
        <v>2.3563394490924996E-2</v>
      </c>
    </row>
    <row r="129" spans="1:37" hidden="1">
      <c r="A129" s="19">
        <v>2017</v>
      </c>
      <c r="B129" s="19" t="s">
        <v>26</v>
      </c>
      <c r="C129" s="19" t="s">
        <v>27</v>
      </c>
      <c r="D129" s="19">
        <v>2270002072</v>
      </c>
      <c r="E129" s="28" t="s">
        <v>57</v>
      </c>
      <c r="F129" s="28" t="s">
        <v>29</v>
      </c>
      <c r="G129" s="28">
        <v>120</v>
      </c>
      <c r="H129" s="29" t="s">
        <v>73</v>
      </c>
      <c r="I129" s="29" t="s">
        <v>91</v>
      </c>
      <c r="J129" s="29" t="s">
        <v>30</v>
      </c>
      <c r="K129" s="29" t="s">
        <v>31</v>
      </c>
      <c r="L129" s="29" t="s">
        <v>32</v>
      </c>
      <c r="M129" s="29" t="s">
        <v>33</v>
      </c>
      <c r="N129" s="29" t="s">
        <v>34</v>
      </c>
      <c r="O129" s="29" t="s">
        <v>35</v>
      </c>
      <c r="P129" s="29" t="s">
        <v>35</v>
      </c>
      <c r="Q129" s="29" t="s">
        <v>35</v>
      </c>
      <c r="R129" s="30">
        <v>56.032179999999997</v>
      </c>
      <c r="S129" s="30">
        <v>130.67869999999999</v>
      </c>
      <c r="T129" s="30">
        <v>254.51259999999999</v>
      </c>
      <c r="U129" s="30">
        <v>1.751011E-3</v>
      </c>
      <c r="V129" s="30">
        <v>1.753234E-2</v>
      </c>
      <c r="W129" s="30">
        <v>1.4179600000000001E-2</v>
      </c>
      <c r="X129" s="30">
        <v>2.7915220000000001</v>
      </c>
      <c r="Y129" s="30">
        <v>3.2745969999999999E-5</v>
      </c>
      <c r="Z129" s="30">
        <v>7.4551200000000004E-4</v>
      </c>
      <c r="AA129" s="30">
        <v>0</v>
      </c>
      <c r="AB129" s="30">
        <v>1.5799090000000001E-4</v>
      </c>
      <c r="AC129" s="30"/>
      <c r="AD129" s="31">
        <f t="shared" si="23"/>
        <v>0.10129916474528751</v>
      </c>
      <c r="AE129" s="31">
        <f t="shared" si="16"/>
        <v>1.0142776933042648</v>
      </c>
      <c r="AF129" s="31">
        <f t="shared" si="17"/>
        <v>0.82031559848697622</v>
      </c>
      <c r="AG129" s="31">
        <f t="shared" si="18"/>
        <v>161.49461480715681</v>
      </c>
      <c r="AH129" s="31">
        <f t="shared" si="19"/>
        <v>1.8944138042389464E-3</v>
      </c>
      <c r="AI129" s="31">
        <f t="shared" si="20"/>
        <v>4.3129222436403179E-2</v>
      </c>
      <c r="AJ129" s="31">
        <f t="shared" si="21"/>
        <v>0</v>
      </c>
      <c r="AK129" s="31">
        <f t="shared" si="22"/>
        <v>9.1400603464833995E-3</v>
      </c>
    </row>
    <row r="130" spans="1:37" hidden="1">
      <c r="A130" s="19">
        <v>2017</v>
      </c>
      <c r="B130" s="19" t="s">
        <v>26</v>
      </c>
      <c r="C130" s="19" t="s">
        <v>27</v>
      </c>
      <c r="D130" s="19">
        <v>2270002075</v>
      </c>
      <c r="E130" s="28" t="s">
        <v>58</v>
      </c>
      <c r="F130" s="28" t="s">
        <v>29</v>
      </c>
      <c r="G130" s="28">
        <v>120</v>
      </c>
      <c r="H130" s="29" t="s">
        <v>90</v>
      </c>
      <c r="I130" s="29" t="s">
        <v>89</v>
      </c>
      <c r="J130" s="29" t="s">
        <v>30</v>
      </c>
      <c r="K130" s="29" t="s">
        <v>31</v>
      </c>
      <c r="L130" s="29" t="s">
        <v>32</v>
      </c>
      <c r="M130" s="29" t="s">
        <v>33</v>
      </c>
      <c r="N130" s="29" t="s">
        <v>34</v>
      </c>
      <c r="O130" s="29" t="s">
        <v>35</v>
      </c>
      <c r="P130" s="29" t="s">
        <v>35</v>
      </c>
      <c r="Q130" s="29" t="s">
        <v>35</v>
      </c>
      <c r="R130" s="30">
        <v>6.1405130000000002E-3</v>
      </c>
      <c r="S130" s="30">
        <v>1.8722949999999999E-2</v>
      </c>
      <c r="T130" s="30">
        <v>8.0473790000000003E-2</v>
      </c>
      <c r="U130" s="30">
        <v>1.6126879999999999E-6</v>
      </c>
      <c r="V130" s="30">
        <v>6.4880420000000003E-6</v>
      </c>
      <c r="W130" s="30">
        <v>9.3575449999999995E-6</v>
      </c>
      <c r="X130" s="30">
        <v>8.7673280000000002E-4</v>
      </c>
      <c r="Y130" s="30">
        <v>1.028452E-8</v>
      </c>
      <c r="Z130" s="30">
        <v>7.8815350000000002E-7</v>
      </c>
      <c r="AA130" s="30">
        <v>0</v>
      </c>
      <c r="AB130" s="30">
        <v>1.4551019999999999E-7</v>
      </c>
      <c r="AC130" s="30"/>
      <c r="AD130" s="31">
        <f t="shared" si="23"/>
        <v>0.65117523039905578</v>
      </c>
      <c r="AE130" s="31">
        <f t="shared" si="16"/>
        <v>2.6197579719007962</v>
      </c>
      <c r="AF130" s="31">
        <f t="shared" si="17"/>
        <v>3.7784131346823018</v>
      </c>
      <c r="AG130" s="31">
        <f t="shared" si="18"/>
        <v>354.00938249581401</v>
      </c>
      <c r="AH130" s="31">
        <f t="shared" si="19"/>
        <v>4.1527094394846979E-3</v>
      </c>
      <c r="AI130" s="31">
        <f t="shared" si="20"/>
        <v>0.31824260920421199</v>
      </c>
      <c r="AJ130" s="31">
        <f t="shared" si="21"/>
        <v>0</v>
      </c>
      <c r="AK130" s="31">
        <f t="shared" si="22"/>
        <v>5.8754475763701769E-2</v>
      </c>
    </row>
    <row r="131" spans="1:37" hidden="1">
      <c r="A131" s="19">
        <v>2017</v>
      </c>
      <c r="B131" s="19" t="s">
        <v>26</v>
      </c>
      <c r="C131" s="19" t="s">
        <v>27</v>
      </c>
      <c r="D131" s="19">
        <v>2270002075</v>
      </c>
      <c r="E131" s="28" t="s">
        <v>58</v>
      </c>
      <c r="F131" s="28" t="s">
        <v>29</v>
      </c>
      <c r="G131" s="28">
        <v>175</v>
      </c>
      <c r="H131" s="29" t="s">
        <v>71</v>
      </c>
      <c r="I131" s="29" t="s">
        <v>88</v>
      </c>
      <c r="J131" s="29" t="s">
        <v>30</v>
      </c>
      <c r="K131" s="29" t="s">
        <v>31</v>
      </c>
      <c r="L131" s="29" t="s">
        <v>32</v>
      </c>
      <c r="M131" s="29" t="s">
        <v>33</v>
      </c>
      <c r="N131" s="29" t="s">
        <v>34</v>
      </c>
      <c r="O131" s="29" t="s">
        <v>35</v>
      </c>
      <c r="P131" s="29" t="s">
        <v>35</v>
      </c>
      <c r="Q131" s="29" t="s">
        <v>35</v>
      </c>
      <c r="R131" s="30">
        <v>7.5098469999999997</v>
      </c>
      <c r="S131" s="30">
        <v>22.898160000000001</v>
      </c>
      <c r="T131" s="30">
        <v>136.3862</v>
      </c>
      <c r="U131" s="30">
        <v>1.9537959999999998E-3</v>
      </c>
      <c r="V131" s="30">
        <v>9.2901089999999995E-3</v>
      </c>
      <c r="W131" s="30">
        <v>1.3785270000000001E-2</v>
      </c>
      <c r="X131" s="30">
        <v>1.4918169999999999</v>
      </c>
      <c r="Y131" s="30">
        <v>1.6785510000000001E-5</v>
      </c>
      <c r="Z131" s="30">
        <v>7.8090180000000003E-4</v>
      </c>
      <c r="AA131" s="30">
        <v>0</v>
      </c>
      <c r="AB131" s="30">
        <v>1.7628779999999999E-4</v>
      </c>
      <c r="AC131" s="30"/>
      <c r="AD131" s="31">
        <f t="shared" si="23"/>
        <v>0.44232717668144517</v>
      </c>
      <c r="AE131" s="31">
        <f t="shared" si="16"/>
        <v>2.1032224884444863</v>
      </c>
      <c r="AF131" s="31">
        <f t="shared" si="17"/>
        <v>3.1208987831336663</v>
      </c>
      <c r="AG131" s="31">
        <f t="shared" si="18"/>
        <v>337.73802471464955</v>
      </c>
      <c r="AH131" s="31">
        <f t="shared" si="19"/>
        <v>3.8001343269502882E-3</v>
      </c>
      <c r="AI131" s="31">
        <f t="shared" si="20"/>
        <v>0.17679127629468919</v>
      </c>
      <c r="AJ131" s="31">
        <f t="shared" si="21"/>
        <v>0</v>
      </c>
      <c r="AK131" s="31">
        <f t="shared" si="22"/>
        <v>3.9910453730780115E-2</v>
      </c>
    </row>
    <row r="132" spans="1:37" hidden="1">
      <c r="A132" s="19">
        <v>2017</v>
      </c>
      <c r="B132" s="19" t="s">
        <v>26</v>
      </c>
      <c r="C132" s="19" t="s">
        <v>27</v>
      </c>
      <c r="D132" s="19">
        <v>2270002075</v>
      </c>
      <c r="E132" s="28" t="s">
        <v>58</v>
      </c>
      <c r="F132" s="28" t="s">
        <v>29</v>
      </c>
      <c r="G132" s="28">
        <v>250</v>
      </c>
      <c r="H132" s="29" t="s">
        <v>87</v>
      </c>
      <c r="I132" s="29" t="s">
        <v>86</v>
      </c>
      <c r="J132" s="29" t="s">
        <v>30</v>
      </c>
      <c r="K132" s="29" t="s">
        <v>31</v>
      </c>
      <c r="L132" s="29" t="s">
        <v>36</v>
      </c>
      <c r="M132" s="29" t="s">
        <v>33</v>
      </c>
      <c r="N132" s="29" t="s">
        <v>34</v>
      </c>
      <c r="O132" s="29" t="s">
        <v>35</v>
      </c>
      <c r="P132" s="29" t="s">
        <v>35</v>
      </c>
      <c r="Q132" s="29" t="s">
        <v>35</v>
      </c>
      <c r="R132" s="30">
        <v>7.0984299999999996</v>
      </c>
      <c r="S132" s="30">
        <v>21.643719999999998</v>
      </c>
      <c r="T132" s="30">
        <v>128.1335</v>
      </c>
      <c r="U132" s="30">
        <v>1.452622E-3</v>
      </c>
      <c r="V132" s="30">
        <v>4.3100550000000001E-3</v>
      </c>
      <c r="W132" s="30">
        <v>1.195679E-2</v>
      </c>
      <c r="X132" s="30">
        <v>1.410091</v>
      </c>
      <c r="Y132" s="30">
        <v>1.5865939999999999E-5</v>
      </c>
      <c r="Z132" s="30">
        <v>4.8148450000000002E-4</v>
      </c>
      <c r="AA132" s="30">
        <v>0</v>
      </c>
      <c r="AB132" s="30">
        <v>1.3106780000000001E-4</v>
      </c>
      <c r="AC132" s="30"/>
      <c r="AD132" s="31">
        <f t="shared" si="23"/>
        <v>0.24354753774304977</v>
      </c>
      <c r="AE132" s="31">
        <f t="shared" si="16"/>
        <v>0.72262659025343157</v>
      </c>
      <c r="AF132" s="31">
        <f t="shared" si="17"/>
        <v>2.0046830929248762</v>
      </c>
      <c r="AG132" s="31">
        <f t="shared" si="18"/>
        <v>236.41676295941733</v>
      </c>
      <c r="AH132" s="31">
        <f t="shared" si="19"/>
        <v>2.6600936933207421E-3</v>
      </c>
      <c r="AI132" s="31">
        <f t="shared" si="20"/>
        <v>8.0726000595091801E-2</v>
      </c>
      <c r="AJ132" s="31">
        <f t="shared" si="21"/>
        <v>0</v>
      </c>
      <c r="AK132" s="31">
        <f t="shared" si="22"/>
        <v>2.197491155124905E-2</v>
      </c>
    </row>
    <row r="133" spans="1:37">
      <c r="A133" s="19">
        <v>2017</v>
      </c>
      <c r="B133" s="19" t="s">
        <v>26</v>
      </c>
      <c r="C133" s="19" t="s">
        <v>27</v>
      </c>
      <c r="D133" s="19">
        <v>2270002075</v>
      </c>
      <c r="E133" s="28" t="s">
        <v>58</v>
      </c>
      <c r="F133" s="28" t="s">
        <v>29</v>
      </c>
      <c r="G133" s="28">
        <v>750</v>
      </c>
      <c r="H133" s="29" t="s">
        <v>85</v>
      </c>
      <c r="I133" s="29" t="s">
        <v>84</v>
      </c>
      <c r="J133" s="29" t="s">
        <v>30</v>
      </c>
      <c r="K133" s="29" t="s">
        <v>31</v>
      </c>
      <c r="L133" s="29" t="s">
        <v>36</v>
      </c>
      <c r="M133" s="29" t="s">
        <v>33</v>
      </c>
      <c r="N133" s="29" t="s">
        <v>34</v>
      </c>
      <c r="O133" s="29" t="s">
        <v>35</v>
      </c>
      <c r="P133" s="29" t="s">
        <v>35</v>
      </c>
      <c r="Q133" s="29" t="s">
        <v>35</v>
      </c>
      <c r="R133" s="30">
        <v>124.771</v>
      </c>
      <c r="S133" s="30">
        <v>380.43729999999999</v>
      </c>
      <c r="T133" s="30">
        <v>9821.027</v>
      </c>
      <c r="U133" s="30">
        <v>0.1032319</v>
      </c>
      <c r="V133" s="30">
        <v>0.42005229999999999</v>
      </c>
      <c r="W133" s="30">
        <v>0.84436909999999998</v>
      </c>
      <c r="X133" s="30">
        <v>107.97199999999999</v>
      </c>
      <c r="Y133" s="30">
        <v>1.0856290000000001E-3</v>
      </c>
      <c r="Z133" s="30">
        <v>3.3546310000000003E-2</v>
      </c>
      <c r="AA133" s="30">
        <v>0</v>
      </c>
      <c r="AB133" s="30">
        <v>9.3144490000000007E-3</v>
      </c>
      <c r="AC133" s="30"/>
      <c r="AD133" s="31">
        <f t="shared" si="23"/>
        <v>0.32822571877152951</v>
      </c>
      <c r="AE133" s="31">
        <f t="shared" si="16"/>
        <v>1.3355558513321384</v>
      </c>
      <c r="AF133" s="31">
        <f t="shared" si="17"/>
        <v>2.6846706759826131</v>
      </c>
      <c r="AG133" s="31">
        <f t="shared" si="18"/>
        <v>343.29686179562304</v>
      </c>
      <c r="AH133" s="31">
        <f t="shared" si="19"/>
        <v>3.4517562773156052E-3</v>
      </c>
      <c r="AI133" s="31">
        <f t="shared" si="20"/>
        <v>0.10666045778371366</v>
      </c>
      <c r="AJ133" s="31">
        <f t="shared" si="21"/>
        <v>0</v>
      </c>
      <c r="AK133" s="31">
        <f t="shared" si="22"/>
        <v>2.9615280915935429E-2</v>
      </c>
    </row>
    <row r="134" spans="1:37" hidden="1">
      <c r="A134" s="19">
        <v>2017</v>
      </c>
      <c r="B134" s="19" t="s">
        <v>26</v>
      </c>
      <c r="C134" s="19" t="s">
        <v>27</v>
      </c>
      <c r="D134" s="19">
        <v>2270002075</v>
      </c>
      <c r="E134" s="28" t="s">
        <v>58</v>
      </c>
      <c r="F134" s="28" t="s">
        <v>29</v>
      </c>
      <c r="G134" s="28">
        <v>1000</v>
      </c>
      <c r="H134" s="29" t="s">
        <v>83</v>
      </c>
      <c r="I134" s="29" t="s">
        <v>82</v>
      </c>
      <c r="J134" s="29" t="s">
        <v>30</v>
      </c>
      <c r="K134" s="29" t="s">
        <v>31</v>
      </c>
      <c r="L134" s="29" t="s">
        <v>36</v>
      </c>
      <c r="M134" s="29" t="s">
        <v>33</v>
      </c>
      <c r="N134" s="29" t="s">
        <v>34</v>
      </c>
      <c r="O134" s="29" t="s">
        <v>35</v>
      </c>
      <c r="P134" s="29" t="s">
        <v>35</v>
      </c>
      <c r="Q134" s="29" t="s">
        <v>35</v>
      </c>
      <c r="R134" s="30">
        <v>13.173030000000001</v>
      </c>
      <c r="S134" s="30">
        <v>40.125529999999998</v>
      </c>
      <c r="T134" s="30">
        <v>1485.82</v>
      </c>
      <c r="U134" s="30">
        <v>1.64651E-2</v>
      </c>
      <c r="V134" s="30">
        <v>6.9400119999999996E-2</v>
      </c>
      <c r="W134" s="30">
        <v>0.16926579999999999</v>
      </c>
      <c r="X134" s="30">
        <v>16.322299999999998</v>
      </c>
      <c r="Y134" s="30">
        <v>1.6411630000000001E-4</v>
      </c>
      <c r="Z134" s="30">
        <v>5.4030379999999998E-3</v>
      </c>
      <c r="AA134" s="30">
        <v>0</v>
      </c>
      <c r="AB134" s="30">
        <v>1.48562E-3</v>
      </c>
      <c r="AC134" s="30"/>
      <c r="AD134" s="31">
        <f t="shared" si="23"/>
        <v>0.37226022235718764</v>
      </c>
      <c r="AE134" s="31">
        <f t="shared" si="16"/>
        <v>1.5690705858340064</v>
      </c>
      <c r="AF134" s="31">
        <f t="shared" si="17"/>
        <v>3.8269384543954934</v>
      </c>
      <c r="AG134" s="31">
        <f t="shared" si="18"/>
        <v>369.03165042305989</v>
      </c>
      <c r="AH134" s="31">
        <f t="shared" si="19"/>
        <v>3.7105131660566241E-3</v>
      </c>
      <c r="AI134" s="31">
        <f t="shared" si="20"/>
        <v>0.122157540937154</v>
      </c>
      <c r="AJ134" s="31">
        <f t="shared" si="21"/>
        <v>0</v>
      </c>
      <c r="AK134" s="31">
        <f t="shared" si="22"/>
        <v>3.3588452638507203E-2</v>
      </c>
    </row>
    <row r="135" spans="1:37">
      <c r="A135" s="19">
        <v>2017</v>
      </c>
      <c r="B135" s="19" t="s">
        <v>26</v>
      </c>
      <c r="C135" s="19" t="s">
        <v>27</v>
      </c>
      <c r="D135" s="19">
        <v>2270002078</v>
      </c>
      <c r="E135" s="28" t="s">
        <v>59</v>
      </c>
      <c r="F135" s="28" t="s">
        <v>29</v>
      </c>
      <c r="G135" s="28">
        <v>25</v>
      </c>
      <c r="H135" s="29" t="s">
        <v>81</v>
      </c>
      <c r="I135" s="29" t="s">
        <v>80</v>
      </c>
      <c r="J135" s="29" t="s">
        <v>30</v>
      </c>
      <c r="K135" s="29" t="s">
        <v>31</v>
      </c>
      <c r="L135" s="29" t="s">
        <v>32</v>
      </c>
      <c r="M135" s="29" t="s">
        <v>33</v>
      </c>
      <c r="N135" s="29" t="s">
        <v>34</v>
      </c>
      <c r="O135" s="29" t="s">
        <v>35</v>
      </c>
      <c r="P135" s="29" t="s">
        <v>35</v>
      </c>
      <c r="Q135" s="29" t="s">
        <v>35</v>
      </c>
      <c r="R135" s="30">
        <v>0.14737230000000001</v>
      </c>
      <c r="S135" s="30">
        <v>0.26752049999999999</v>
      </c>
      <c r="T135" s="30">
        <v>9.2810719999999999E-2</v>
      </c>
      <c r="U135" s="30">
        <v>1.233121E-6</v>
      </c>
      <c r="V135" s="30">
        <v>4.1954700000000003E-6</v>
      </c>
      <c r="W135" s="30">
        <v>7.8213249999999992E-6</v>
      </c>
      <c r="X135" s="30">
        <v>1.018925E-3</v>
      </c>
      <c r="Y135" s="30">
        <v>1.2928230000000001E-8</v>
      </c>
      <c r="Z135" s="30">
        <v>3.0798809999999998E-7</v>
      </c>
      <c r="AA135" s="30">
        <v>0</v>
      </c>
      <c r="AB135" s="30">
        <v>1.1126249999999999E-7</v>
      </c>
      <c r="AC135" s="30"/>
      <c r="AD135" s="31">
        <f t="shared" si="23"/>
        <v>0.16726753593836738</v>
      </c>
      <c r="AE135" s="31">
        <f t="shared" ref="AE135:AE141" si="24">V135/$S135*2000*453.6/$G135</f>
        <v>0.56909737892983914</v>
      </c>
      <c r="AF135" s="31">
        <f t="shared" ref="AF135:AF141" si="25">W135/$S135*2000*453.6/$G135</f>
        <v>1.0609289441369913</v>
      </c>
      <c r="AG135" s="31">
        <f t="shared" ref="AG135:AG141" si="26">X135/$S135*2000*453.6/$G135</f>
        <v>138.21277397433093</v>
      </c>
      <c r="AH135" s="31">
        <f t="shared" ref="AH135:AH141" si="27">Y135/$S135*2000*453.6/$G135</f>
        <v>1.7536585429527832E-3</v>
      </c>
      <c r="AI135" s="31">
        <f t="shared" ref="AI135:AI141" si="28">Z135/$S135*2000*453.6/$G135</f>
        <v>4.1777255099328843E-2</v>
      </c>
      <c r="AJ135" s="31">
        <f t="shared" ref="AJ135:AJ141" si="29">AA135/$S135*2000*453.6/$G135</f>
        <v>0</v>
      </c>
      <c r="AK135" s="31">
        <f t="shared" ref="AK135:AK141" si="30">AB135/$S135*2000*453.6/$G135</f>
        <v>1.5092277414254235E-2</v>
      </c>
    </row>
    <row r="136" spans="1:37" hidden="1">
      <c r="A136" s="19">
        <v>2017</v>
      </c>
      <c r="B136" s="19" t="s">
        <v>26</v>
      </c>
      <c r="C136" s="19" t="s">
        <v>27</v>
      </c>
      <c r="D136" s="19">
        <v>2270002081</v>
      </c>
      <c r="E136" s="28" t="s">
        <v>60</v>
      </c>
      <c r="F136" s="28" t="s">
        <v>29</v>
      </c>
      <c r="G136" s="28">
        <v>15</v>
      </c>
      <c r="H136" s="29" t="s">
        <v>79</v>
      </c>
      <c r="I136" s="29" t="s">
        <v>78</v>
      </c>
      <c r="J136" s="29" t="s">
        <v>30</v>
      </c>
      <c r="K136" s="29" t="s">
        <v>31</v>
      </c>
      <c r="L136" s="29" t="s">
        <v>32</v>
      </c>
      <c r="M136" s="29" t="s">
        <v>33</v>
      </c>
      <c r="N136" s="29" t="s">
        <v>34</v>
      </c>
      <c r="O136" s="29" t="s">
        <v>35</v>
      </c>
      <c r="P136" s="29" t="s">
        <v>35</v>
      </c>
      <c r="Q136" s="29" t="s">
        <v>35</v>
      </c>
      <c r="R136" s="30">
        <v>2.0325090000000001</v>
      </c>
      <c r="S136" s="30">
        <v>3.8456070000000002</v>
      </c>
      <c r="T136" s="30">
        <v>1.773757</v>
      </c>
      <c r="U136" s="30">
        <v>2.2602390000000002E-5</v>
      </c>
      <c r="V136" s="30">
        <v>1.1855869999999999E-4</v>
      </c>
      <c r="W136" s="30">
        <v>1.4154479999999999E-4</v>
      </c>
      <c r="X136" s="30">
        <v>1.941698E-2</v>
      </c>
      <c r="Y136" s="30">
        <v>3.0214539999999998E-7</v>
      </c>
      <c r="Z136" s="30">
        <v>5.5309190000000002E-6</v>
      </c>
      <c r="AA136" s="30">
        <v>0</v>
      </c>
      <c r="AB136" s="30">
        <v>2.0393780000000001E-6</v>
      </c>
      <c r="AC136" s="30"/>
      <c r="AD136" s="31">
        <f t="shared" ref="AD136:AD141" si="31">U136/$S136*2000*453.6/$G136</f>
        <v>0.35546860279794579</v>
      </c>
      <c r="AE136" s="31">
        <f t="shared" si="24"/>
        <v>1.8645769513109371</v>
      </c>
      <c r="AF136" s="31">
        <f t="shared" si="25"/>
        <v>2.2260801751192987</v>
      </c>
      <c r="AG136" s="31">
        <f t="shared" si="26"/>
        <v>305.37154483024392</v>
      </c>
      <c r="AH136" s="31">
        <f t="shared" si="27"/>
        <v>4.7518516041810815E-3</v>
      </c>
      <c r="AI136" s="31">
        <f t="shared" si="28"/>
        <v>8.6984962613184363E-2</v>
      </c>
      <c r="AJ136" s="31">
        <f t="shared" si="29"/>
        <v>0</v>
      </c>
      <c r="AK136" s="31">
        <f t="shared" si="30"/>
        <v>3.2073371366340871E-2</v>
      </c>
    </row>
    <row r="137" spans="1:37" hidden="1">
      <c r="A137" s="19">
        <v>2017</v>
      </c>
      <c r="B137" s="19" t="s">
        <v>26</v>
      </c>
      <c r="C137" s="19" t="s">
        <v>27</v>
      </c>
      <c r="D137" s="19">
        <v>2270002081</v>
      </c>
      <c r="E137" s="28" t="s">
        <v>60</v>
      </c>
      <c r="F137" s="28" t="s">
        <v>29</v>
      </c>
      <c r="G137" s="28">
        <v>25</v>
      </c>
      <c r="H137" s="29" t="s">
        <v>77</v>
      </c>
      <c r="I137" s="29" t="s">
        <v>76</v>
      </c>
      <c r="J137" s="29" t="s">
        <v>30</v>
      </c>
      <c r="K137" s="29" t="s">
        <v>31</v>
      </c>
      <c r="L137" s="29" t="s">
        <v>32</v>
      </c>
      <c r="M137" s="29" t="s">
        <v>33</v>
      </c>
      <c r="N137" s="29" t="s">
        <v>34</v>
      </c>
      <c r="O137" s="29" t="s">
        <v>35</v>
      </c>
      <c r="P137" s="29" t="s">
        <v>35</v>
      </c>
      <c r="Q137" s="29" t="s">
        <v>35</v>
      </c>
      <c r="R137" s="30">
        <v>0.34386870000000003</v>
      </c>
      <c r="S137" s="30">
        <v>0.65061630000000004</v>
      </c>
      <c r="T137" s="30">
        <v>0.39128770000000002</v>
      </c>
      <c r="U137" s="30">
        <v>5.1824160000000002E-6</v>
      </c>
      <c r="V137" s="30">
        <v>1.768828E-5</v>
      </c>
      <c r="W137" s="30">
        <v>3.2748710000000001E-5</v>
      </c>
      <c r="X137" s="30">
        <v>4.2958329999999998E-3</v>
      </c>
      <c r="Y137" s="30">
        <v>5.4505970000000002E-8</v>
      </c>
      <c r="Z137" s="30">
        <v>1.228247E-6</v>
      </c>
      <c r="AA137" s="30">
        <v>0</v>
      </c>
      <c r="AB137" s="30">
        <v>4.6760100000000001E-7</v>
      </c>
      <c r="AC137" s="30"/>
      <c r="AD137" s="31">
        <f t="shared" si="31"/>
        <v>0.2890482636355714</v>
      </c>
      <c r="AE137" s="31">
        <f t="shared" si="24"/>
        <v>0.98656044221455885</v>
      </c>
      <c r="AF137" s="31">
        <f t="shared" si="25"/>
        <v>1.8265530520523388</v>
      </c>
      <c r="AG137" s="31">
        <f t="shared" si="26"/>
        <v>239.59926596367166</v>
      </c>
      <c r="AH137" s="31">
        <f t="shared" si="27"/>
        <v>3.0400600774373471E-3</v>
      </c>
      <c r="AI137" s="31">
        <f t="shared" si="28"/>
        <v>6.8505242085081491E-2</v>
      </c>
      <c r="AJ137" s="31">
        <f t="shared" si="29"/>
        <v>0</v>
      </c>
      <c r="AK137" s="31">
        <f t="shared" si="30"/>
        <v>2.6080356560387433E-2</v>
      </c>
    </row>
    <row r="138" spans="1:37" hidden="1">
      <c r="A138" s="19">
        <v>2017</v>
      </c>
      <c r="B138" s="19" t="s">
        <v>26</v>
      </c>
      <c r="C138" s="19" t="s">
        <v>27</v>
      </c>
      <c r="D138" s="19">
        <v>2270002081</v>
      </c>
      <c r="E138" s="28" t="s">
        <v>60</v>
      </c>
      <c r="F138" s="28" t="s">
        <v>29</v>
      </c>
      <c r="G138" s="28">
        <v>50</v>
      </c>
      <c r="H138" s="29" t="s">
        <v>75</v>
      </c>
      <c r="I138" s="29" t="s">
        <v>74</v>
      </c>
      <c r="J138" s="29" t="s">
        <v>30</v>
      </c>
      <c r="K138" s="29" t="s">
        <v>31</v>
      </c>
      <c r="L138" s="29" t="s">
        <v>32</v>
      </c>
      <c r="M138" s="29" t="s">
        <v>33</v>
      </c>
      <c r="N138" s="29" t="s">
        <v>34</v>
      </c>
      <c r="O138" s="29" t="s">
        <v>35</v>
      </c>
      <c r="P138" s="29" t="s">
        <v>35</v>
      </c>
      <c r="Q138" s="29" t="s">
        <v>35</v>
      </c>
      <c r="R138" s="30">
        <v>0.52808390000000005</v>
      </c>
      <c r="S138" s="30">
        <v>1.0131760000000001</v>
      </c>
      <c r="T138" s="30">
        <v>1.301742</v>
      </c>
      <c r="U138" s="30">
        <v>2.376238E-5</v>
      </c>
      <c r="V138" s="30">
        <v>1.21035E-4</v>
      </c>
      <c r="W138" s="30">
        <v>1.104746E-4</v>
      </c>
      <c r="X138" s="30">
        <v>1.4166450000000001E-2</v>
      </c>
      <c r="Y138" s="30">
        <v>1.831368E-7</v>
      </c>
      <c r="Z138" s="30">
        <v>6.3174879999999997E-6</v>
      </c>
      <c r="AA138" s="30">
        <v>0</v>
      </c>
      <c r="AB138" s="30">
        <v>2.144042E-6</v>
      </c>
      <c r="AC138" s="30"/>
      <c r="AD138" s="31">
        <f t="shared" si="31"/>
        <v>0.42553773749082091</v>
      </c>
      <c r="AE138" s="31">
        <f t="shared" si="24"/>
        <v>2.1675000592197207</v>
      </c>
      <c r="AF138" s="31">
        <f t="shared" si="25"/>
        <v>1.978383955403602</v>
      </c>
      <c r="AG138" s="31">
        <f t="shared" si="26"/>
        <v>253.69340450227801</v>
      </c>
      <c r="AH138" s="31">
        <f t="shared" si="27"/>
        <v>3.2796218023324669E-3</v>
      </c>
      <c r="AI138" s="31">
        <f t="shared" si="28"/>
        <v>0.1131338506557597</v>
      </c>
      <c r="AJ138" s="31">
        <f t="shared" si="29"/>
        <v>0</v>
      </c>
      <c r="AK138" s="31">
        <f t="shared" si="30"/>
        <v>3.8395597653319853E-2</v>
      </c>
    </row>
    <row r="139" spans="1:37">
      <c r="A139" s="19">
        <v>2017</v>
      </c>
      <c r="B139" s="19" t="s">
        <v>26</v>
      </c>
      <c r="C139" s="19" t="s">
        <v>27</v>
      </c>
      <c r="D139" s="19">
        <v>2270002081</v>
      </c>
      <c r="E139" s="28" t="s">
        <v>60</v>
      </c>
      <c r="F139" s="28" t="s">
        <v>29</v>
      </c>
      <c r="G139" s="28">
        <v>120</v>
      </c>
      <c r="H139" s="29" t="s">
        <v>73</v>
      </c>
      <c r="I139" s="29" t="s">
        <v>72</v>
      </c>
      <c r="J139" s="29" t="s">
        <v>30</v>
      </c>
      <c r="K139" s="29" t="s">
        <v>31</v>
      </c>
      <c r="L139" s="29" t="s">
        <v>32</v>
      </c>
      <c r="M139" s="29" t="s">
        <v>33</v>
      </c>
      <c r="N139" s="29" t="s">
        <v>34</v>
      </c>
      <c r="O139" s="29" t="s">
        <v>35</v>
      </c>
      <c r="P139" s="29" t="s">
        <v>35</v>
      </c>
      <c r="Q139" s="29" t="s">
        <v>35</v>
      </c>
      <c r="R139" s="30">
        <v>0.87195279999999997</v>
      </c>
      <c r="S139" s="30">
        <v>1.672919</v>
      </c>
      <c r="T139" s="30">
        <v>6.1669390000000002</v>
      </c>
      <c r="U139" s="30">
        <v>5.6243119999999998E-5</v>
      </c>
      <c r="V139" s="30">
        <v>4.296282E-4</v>
      </c>
      <c r="W139" s="30">
        <v>4.1878759999999999E-4</v>
      </c>
      <c r="X139" s="30">
        <v>6.7574319999999993E-2</v>
      </c>
      <c r="Y139" s="30">
        <v>7.9268160000000001E-7</v>
      </c>
      <c r="Z139" s="30">
        <v>2.7597709999999999E-5</v>
      </c>
      <c r="AA139" s="30">
        <v>0</v>
      </c>
      <c r="AB139" s="30">
        <v>5.0747270000000004E-6</v>
      </c>
      <c r="AC139" s="30"/>
      <c r="AD139" s="31">
        <f t="shared" si="31"/>
        <v>0.25416531655148877</v>
      </c>
      <c r="AE139" s="31">
        <f t="shared" si="24"/>
        <v>1.941510134083001</v>
      </c>
      <c r="AF139" s="31">
        <f t="shared" si="25"/>
        <v>1.8925209505062708</v>
      </c>
      <c r="AG139" s="31">
        <f t="shared" si="26"/>
        <v>305.37154470718542</v>
      </c>
      <c r="AH139" s="31">
        <f t="shared" si="27"/>
        <v>3.5821656015622995E-3</v>
      </c>
      <c r="AI139" s="31">
        <f t="shared" si="28"/>
        <v>0.12471535537584305</v>
      </c>
      <c r="AJ139" s="31">
        <f t="shared" si="29"/>
        <v>0</v>
      </c>
      <c r="AK139" s="31">
        <f t="shared" si="30"/>
        <v>2.293293107436762E-2</v>
      </c>
    </row>
    <row r="140" spans="1:37">
      <c r="A140" s="19">
        <v>2017</v>
      </c>
      <c r="B140" s="19" t="s">
        <v>26</v>
      </c>
      <c r="C140" s="19" t="s">
        <v>27</v>
      </c>
      <c r="D140" s="19">
        <v>2270002081</v>
      </c>
      <c r="E140" s="28" t="s">
        <v>60</v>
      </c>
      <c r="F140" s="28" t="s">
        <v>29</v>
      </c>
      <c r="G140" s="28">
        <v>175</v>
      </c>
      <c r="H140" s="29" t="s">
        <v>71</v>
      </c>
      <c r="I140" s="29" t="s">
        <v>70</v>
      </c>
      <c r="J140" s="29" t="s">
        <v>30</v>
      </c>
      <c r="K140" s="29" t="s">
        <v>31</v>
      </c>
      <c r="L140" s="29" t="s">
        <v>32</v>
      </c>
      <c r="M140" s="29" t="s">
        <v>33</v>
      </c>
      <c r="N140" s="29" t="s">
        <v>34</v>
      </c>
      <c r="O140" s="29" t="s">
        <v>35</v>
      </c>
      <c r="P140" s="29" t="s">
        <v>35</v>
      </c>
      <c r="Q140" s="29" t="s">
        <v>35</v>
      </c>
      <c r="R140" s="30">
        <v>1.2035400000000001</v>
      </c>
      <c r="S140" s="30">
        <v>2.3090999999999999</v>
      </c>
      <c r="T140" s="30">
        <v>11.18859</v>
      </c>
      <c r="U140" s="30">
        <v>7.6853610000000006E-5</v>
      </c>
      <c r="V140" s="30">
        <v>6.7572800000000001E-4</v>
      </c>
      <c r="W140" s="30">
        <v>5.918335E-4</v>
      </c>
      <c r="X140" s="30">
        <v>0.1228674</v>
      </c>
      <c r="Y140" s="30">
        <v>1.3824690000000001E-6</v>
      </c>
      <c r="Z140" s="30">
        <v>2.917464E-5</v>
      </c>
      <c r="AA140" s="30">
        <v>0</v>
      </c>
      <c r="AB140" s="30">
        <v>6.9343760000000002E-6</v>
      </c>
      <c r="AC140" s="30"/>
      <c r="AD140" s="31">
        <f t="shared" si="31"/>
        <v>0.17253870089645318</v>
      </c>
      <c r="AE140" s="31">
        <f t="shared" si="24"/>
        <v>1.5170299909055478</v>
      </c>
      <c r="AF140" s="31">
        <f t="shared" si="25"/>
        <v>1.3286842769910356</v>
      </c>
      <c r="AG140" s="31">
        <f t="shared" si="26"/>
        <v>275.84106431077043</v>
      </c>
      <c r="AH140" s="31">
        <f t="shared" si="27"/>
        <v>3.1036851136806553E-3</v>
      </c>
      <c r="AI140" s="31">
        <f t="shared" si="28"/>
        <v>6.5497957541899451E-2</v>
      </c>
      <c r="AJ140" s="31">
        <f t="shared" si="29"/>
        <v>0</v>
      </c>
      <c r="AK140" s="31">
        <f t="shared" si="30"/>
        <v>1.5567885836040017E-2</v>
      </c>
    </row>
    <row r="141" spans="1:37">
      <c r="A141" s="19">
        <v>2017</v>
      </c>
      <c r="B141" s="19" t="s">
        <v>26</v>
      </c>
      <c r="C141" s="19" t="s">
        <v>27</v>
      </c>
      <c r="D141" s="19">
        <v>2270002081</v>
      </c>
      <c r="E141" s="28" t="s">
        <v>60</v>
      </c>
      <c r="F141" s="28" t="s">
        <v>29</v>
      </c>
      <c r="G141" s="28">
        <v>500</v>
      </c>
      <c r="H141" s="29" t="s">
        <v>69</v>
      </c>
      <c r="I141" s="29" t="s">
        <v>68</v>
      </c>
      <c r="J141" s="29" t="s">
        <v>30</v>
      </c>
      <c r="K141" s="29" t="s">
        <v>31</v>
      </c>
      <c r="L141" s="29" t="s">
        <v>36</v>
      </c>
      <c r="M141" s="29" t="s">
        <v>33</v>
      </c>
      <c r="N141" s="29" t="s">
        <v>34</v>
      </c>
      <c r="O141" s="29" t="s">
        <v>35</v>
      </c>
      <c r="P141" s="29" t="s">
        <v>35</v>
      </c>
      <c r="Q141" s="29" t="s">
        <v>35</v>
      </c>
      <c r="R141" s="30">
        <v>2.793933</v>
      </c>
      <c r="S141" s="30">
        <v>5.3604099999999999</v>
      </c>
      <c r="T141" s="30">
        <v>61.605400000000003</v>
      </c>
      <c r="U141" s="30">
        <v>3.1552130000000002E-4</v>
      </c>
      <c r="V141" s="30">
        <v>1.283469E-3</v>
      </c>
      <c r="W141" s="30">
        <v>2.443335E-3</v>
      </c>
      <c r="X141" s="30">
        <v>0.68079970000000001</v>
      </c>
      <c r="Y141" s="30">
        <v>6.6822689999999997E-6</v>
      </c>
      <c r="Z141" s="30">
        <v>8.3019939999999997E-5</v>
      </c>
      <c r="AA141" s="30">
        <v>0</v>
      </c>
      <c r="AB141" s="30">
        <v>2.846898E-5</v>
      </c>
      <c r="AC141" s="30"/>
      <c r="AD141" s="31">
        <f t="shared" si="31"/>
        <v>0.10679814542544321</v>
      </c>
      <c r="AE141" s="31">
        <f t="shared" si="24"/>
        <v>0.43443060392768462</v>
      </c>
      <c r="AF141" s="31">
        <f t="shared" si="25"/>
        <v>0.827023870189034</v>
      </c>
      <c r="AG141" s="31">
        <f t="shared" si="26"/>
        <v>230.43815224581704</v>
      </c>
      <c r="AH141" s="31">
        <f t="shared" si="27"/>
        <v>2.2618249114526689E-3</v>
      </c>
      <c r="AI141" s="31">
        <f t="shared" si="28"/>
        <v>2.8100719746437311E-2</v>
      </c>
      <c r="AJ141" s="31">
        <f t="shared" si="29"/>
        <v>0</v>
      </c>
      <c r="AK141" s="31">
        <f t="shared" si="30"/>
        <v>9.636225085767695E-3</v>
      </c>
    </row>
  </sheetData>
  <mergeCells count="2">
    <mergeCell ref="E2:AK2"/>
    <mergeCell ref="AD3:A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41"/>
  <sheetViews>
    <sheetView topLeftCell="E2" workbookViewId="0">
      <selection activeCell="AN16" sqref="AN16"/>
    </sheetView>
  </sheetViews>
  <sheetFormatPr defaultColWidth="9.35546875" defaultRowHeight="11.7"/>
  <cols>
    <col min="1" max="1" width="5.640625" style="1" hidden="1" customWidth="1"/>
    <col min="2" max="2" width="10.35546875" style="1" hidden="1" customWidth="1"/>
    <col min="3" max="3" width="11" style="1" hidden="1" customWidth="1"/>
    <col min="4" max="4" width="11.140625" style="1" hidden="1" customWidth="1"/>
    <col min="5" max="5" width="27" style="1" customWidth="1"/>
    <col min="6" max="6" width="7.640625" style="1" hidden="1" customWidth="1"/>
    <col min="7" max="7" width="9.640625" style="1" bestFit="1" customWidth="1"/>
    <col min="8" max="8" width="15.85546875" style="2" bestFit="1" customWidth="1"/>
    <col min="9" max="9" width="43.640625" style="2" bestFit="1" customWidth="1"/>
    <col min="10" max="10" width="34.640625" style="2" hidden="1" customWidth="1"/>
    <col min="11" max="11" width="6.640625" style="2" hidden="1" customWidth="1"/>
    <col min="12" max="12" width="6.5" style="2" hidden="1" customWidth="1"/>
    <col min="13" max="13" width="8.5" style="2" hidden="1" customWidth="1"/>
    <col min="14" max="14" width="7.140625" style="2" hidden="1" customWidth="1"/>
    <col min="15" max="15" width="9.640625" style="2" hidden="1" customWidth="1"/>
    <col min="16" max="16" width="11.85546875" style="2" hidden="1" customWidth="1"/>
    <col min="17" max="17" width="10.85546875" style="2" hidden="1" customWidth="1"/>
    <col min="18" max="18" width="13.640625" style="2" hidden="1" customWidth="1"/>
    <col min="19" max="19" width="10" style="2" hidden="1" customWidth="1"/>
    <col min="20" max="20" width="15.85546875" style="2" hidden="1" customWidth="1"/>
    <col min="21" max="21" width="15" style="2" hidden="1" customWidth="1"/>
    <col min="22" max="22" width="13.5" style="2" hidden="1" customWidth="1"/>
    <col min="23" max="23" width="14.85546875" style="2" hidden="1" customWidth="1"/>
    <col min="24" max="25" width="14.5" style="2" hidden="1" customWidth="1"/>
    <col min="26" max="26" width="13.85546875" style="2" hidden="1" customWidth="1"/>
    <col min="27" max="27" width="14.85546875" style="2" hidden="1" customWidth="1"/>
    <col min="28" max="28" width="14.5" style="2" hidden="1" customWidth="1"/>
    <col min="29" max="29" width="2.85546875" style="2" hidden="1" customWidth="1"/>
    <col min="30" max="30" width="13.35546875" style="2" bestFit="1" customWidth="1"/>
    <col min="31" max="31" width="12.5" style="2" bestFit="1" customWidth="1"/>
    <col min="32" max="32" width="11" style="2" bestFit="1" customWidth="1"/>
    <col min="33" max="33" width="12.35546875" style="2" bestFit="1" customWidth="1"/>
    <col min="34" max="35" width="12" style="2" bestFit="1" customWidth="1"/>
    <col min="36" max="36" width="11.35546875" style="2" hidden="1" customWidth="1"/>
    <col min="37" max="37" width="12.35546875" style="2" hidden="1" customWidth="1"/>
    <col min="38" max="16384" width="9.35546875" style="1"/>
  </cols>
  <sheetData>
    <row r="1" spans="1:38" hidden="1">
      <c r="I1" s="2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2">
        <v>10</v>
      </c>
      <c r="S1" s="2">
        <v>11</v>
      </c>
      <c r="T1" s="2">
        <v>12</v>
      </c>
      <c r="U1" s="2">
        <v>13</v>
      </c>
      <c r="V1" s="2">
        <v>14</v>
      </c>
      <c r="W1" s="2">
        <v>15</v>
      </c>
      <c r="X1" s="2">
        <v>16</v>
      </c>
      <c r="Y1" s="2">
        <v>17</v>
      </c>
      <c r="Z1" s="2">
        <v>18</v>
      </c>
      <c r="AA1" s="2">
        <v>19</v>
      </c>
      <c r="AB1" s="2">
        <v>20</v>
      </c>
      <c r="AC1" s="2">
        <v>21</v>
      </c>
      <c r="AD1" s="2">
        <v>22</v>
      </c>
      <c r="AE1" s="2">
        <v>23</v>
      </c>
      <c r="AF1" s="2">
        <v>24</v>
      </c>
      <c r="AG1" s="2">
        <v>25</v>
      </c>
      <c r="AH1" s="2">
        <v>26</v>
      </c>
      <c r="AI1" s="2">
        <v>27</v>
      </c>
      <c r="AJ1" s="2">
        <v>28</v>
      </c>
      <c r="AK1" s="2">
        <v>29</v>
      </c>
    </row>
    <row r="2" spans="1:38" ht="14.7">
      <c r="E2" s="57" t="s">
        <v>226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</row>
    <row r="3" spans="1:38" s="3" customFormat="1" ht="12">
      <c r="E3" s="12"/>
      <c r="F3" s="12"/>
      <c r="G3" s="12"/>
      <c r="H3" s="10"/>
      <c r="I3" s="10"/>
      <c r="J3" s="10"/>
      <c r="K3" s="10"/>
      <c r="L3" s="10"/>
      <c r="M3" s="10"/>
      <c r="N3" s="10"/>
      <c r="O3" s="10"/>
      <c r="P3" s="10"/>
      <c r="Q3" s="10"/>
      <c r="R3" s="10" t="s">
        <v>63</v>
      </c>
      <c r="S3" s="10" t="s">
        <v>64</v>
      </c>
      <c r="T3" s="10" t="s">
        <v>65</v>
      </c>
      <c r="U3" s="10" t="s">
        <v>66</v>
      </c>
      <c r="V3" s="10" t="s">
        <v>66</v>
      </c>
      <c r="W3" s="10" t="s">
        <v>66</v>
      </c>
      <c r="X3" s="10" t="s">
        <v>66</v>
      </c>
      <c r="Y3" s="10" t="s">
        <v>66</v>
      </c>
      <c r="Z3" s="10" t="s">
        <v>66</v>
      </c>
      <c r="AA3" s="10" t="s">
        <v>66</v>
      </c>
      <c r="AB3" s="10" t="s">
        <v>66</v>
      </c>
      <c r="AC3" s="10"/>
      <c r="AD3" s="16" t="s">
        <v>67</v>
      </c>
      <c r="AE3" s="16"/>
      <c r="AF3" s="16"/>
      <c r="AG3" s="16"/>
      <c r="AH3" s="16"/>
      <c r="AI3" s="12"/>
      <c r="AJ3" s="12"/>
      <c r="AK3" s="12"/>
      <c r="AL3" s="9"/>
    </row>
    <row r="4" spans="1:38" ht="12">
      <c r="A4" s="1" t="s">
        <v>0</v>
      </c>
      <c r="B4" s="1" t="s">
        <v>1</v>
      </c>
      <c r="C4" s="1" t="s">
        <v>2</v>
      </c>
      <c r="D4" s="1" t="s">
        <v>3</v>
      </c>
      <c r="E4" s="13" t="s">
        <v>4</v>
      </c>
      <c r="F4" s="13" t="s">
        <v>5</v>
      </c>
      <c r="G4" s="13" t="s">
        <v>6</v>
      </c>
      <c r="H4" s="11" t="s">
        <v>61</v>
      </c>
      <c r="I4" s="11" t="s">
        <v>62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11" t="s">
        <v>25</v>
      </c>
      <c r="AC4" s="11"/>
      <c r="AD4" s="13" t="str">
        <f t="shared" ref="AD4:AK4" si="0">U4</f>
        <v>ROG Exhaust</v>
      </c>
      <c r="AE4" s="13" t="str">
        <f t="shared" si="0"/>
        <v>CO Exhaust</v>
      </c>
      <c r="AF4" s="13" t="str">
        <f t="shared" si="0"/>
        <v>NOX Exhaust</v>
      </c>
      <c r="AG4" s="13" t="str">
        <f t="shared" si="0"/>
        <v>CO2 Exhaust</v>
      </c>
      <c r="AH4" s="13" t="str">
        <f t="shared" si="0"/>
        <v>SO2 Exhaust</v>
      </c>
      <c r="AI4" s="13" t="str">
        <f t="shared" si="0"/>
        <v>PM Exhaust</v>
      </c>
      <c r="AJ4" s="13" t="str">
        <f t="shared" si="0"/>
        <v>N2O Exhaust</v>
      </c>
      <c r="AK4" s="13" t="str">
        <f t="shared" si="0"/>
        <v>CH4 Exhaust</v>
      </c>
    </row>
    <row r="5" spans="1:38">
      <c r="A5" s="5">
        <v>2018</v>
      </c>
      <c r="B5" s="5" t="s">
        <v>26</v>
      </c>
      <c r="C5" s="5" t="s">
        <v>27</v>
      </c>
      <c r="D5" s="5">
        <v>2270002003</v>
      </c>
      <c r="E5" s="14" t="s">
        <v>28</v>
      </c>
      <c r="F5" s="14" t="s">
        <v>29</v>
      </c>
      <c r="G5" s="14">
        <v>25</v>
      </c>
      <c r="H5" s="6" t="s">
        <v>81</v>
      </c>
      <c r="I5" s="6" t="s">
        <v>221</v>
      </c>
      <c r="J5" s="6" t="s">
        <v>30</v>
      </c>
      <c r="K5" s="6" t="s">
        <v>31</v>
      </c>
      <c r="L5" s="6" t="s">
        <v>32</v>
      </c>
      <c r="M5" s="6" t="s">
        <v>33</v>
      </c>
      <c r="N5" s="6" t="s">
        <v>34</v>
      </c>
      <c r="O5" s="6" t="s">
        <v>35</v>
      </c>
      <c r="P5" s="6" t="s">
        <v>35</v>
      </c>
      <c r="Q5" s="6" t="s">
        <v>35</v>
      </c>
      <c r="R5" s="7">
        <v>9.344392E-2</v>
      </c>
      <c r="S5" s="7">
        <v>0.2103669</v>
      </c>
      <c r="T5" s="7">
        <v>0.17861769999999999</v>
      </c>
      <c r="U5" s="7">
        <v>2.3780750000000001E-6</v>
      </c>
      <c r="V5" s="7">
        <v>8.0808299999999993E-6</v>
      </c>
      <c r="W5" s="7">
        <v>1.5073210000000001E-5</v>
      </c>
      <c r="X5" s="7">
        <v>1.9609300000000001E-3</v>
      </c>
      <c r="Y5" s="7">
        <v>2.4880489999999999E-8</v>
      </c>
      <c r="Z5" s="7">
        <v>5.943808E-7</v>
      </c>
      <c r="AA5" s="7">
        <v>0</v>
      </c>
      <c r="AB5" s="7">
        <v>2.145699E-7</v>
      </c>
      <c r="AC5" s="7"/>
      <c r="AD5" s="17">
        <f t="shared" ref="AD5:AK36" si="1">U5/$S5/$R5*2000*453.6/$G5</f>
        <v>4.3899555625790034</v>
      </c>
      <c r="AE5" s="17">
        <f t="shared" si="1"/>
        <v>14.917311106149</v>
      </c>
      <c r="AF5" s="17">
        <f t="shared" si="1"/>
        <v>27.825330187408493</v>
      </c>
      <c r="AG5" s="17">
        <f t="shared" si="1"/>
        <v>3619.9007858574873</v>
      </c>
      <c r="AH5" s="17">
        <f t="shared" si="1"/>
        <v>4.5929689128892594E-2</v>
      </c>
      <c r="AI5" s="17">
        <f t="shared" si="1"/>
        <v>1.0972342332559561</v>
      </c>
      <c r="AJ5" s="17">
        <f t="shared" si="1"/>
        <v>0</v>
      </c>
      <c r="AK5" s="17">
        <f t="shared" si="1"/>
        <v>0.39609866218139489</v>
      </c>
    </row>
    <row r="6" spans="1:38">
      <c r="A6" s="5">
        <v>2018</v>
      </c>
      <c r="B6" s="5" t="s">
        <v>26</v>
      </c>
      <c r="C6" s="5" t="s">
        <v>27</v>
      </c>
      <c r="D6" s="5">
        <v>2270002003</v>
      </c>
      <c r="E6" s="14" t="s">
        <v>28</v>
      </c>
      <c r="F6" s="14" t="s">
        <v>29</v>
      </c>
      <c r="G6" s="14">
        <v>50</v>
      </c>
      <c r="H6" s="6" t="s">
        <v>75</v>
      </c>
      <c r="I6" s="6" t="s">
        <v>220</v>
      </c>
      <c r="J6" s="6" t="s">
        <v>30</v>
      </c>
      <c r="K6" s="6" t="s">
        <v>31</v>
      </c>
      <c r="L6" s="6" t="s">
        <v>32</v>
      </c>
      <c r="M6" s="6" t="s">
        <v>33</v>
      </c>
      <c r="N6" s="6" t="s">
        <v>34</v>
      </c>
      <c r="O6" s="6" t="s">
        <v>35</v>
      </c>
      <c r="P6" s="6" t="s">
        <v>35</v>
      </c>
      <c r="Q6" s="6" t="s">
        <v>35</v>
      </c>
      <c r="R6" s="7">
        <v>5.4322049999999997</v>
      </c>
      <c r="S6" s="7">
        <v>12.37321</v>
      </c>
      <c r="T6" s="7">
        <v>16.085909999999998</v>
      </c>
      <c r="U6" s="7">
        <v>6.0384550000000005E-4</v>
      </c>
      <c r="V6" s="7">
        <v>1.9767510000000001E-3</v>
      </c>
      <c r="W6" s="7">
        <v>1.5723810000000001E-3</v>
      </c>
      <c r="X6" s="7">
        <v>0.17300489999999999</v>
      </c>
      <c r="Y6" s="7">
        <v>2.236521E-6</v>
      </c>
      <c r="Z6" s="7">
        <v>1.351189E-4</v>
      </c>
      <c r="AA6" s="7">
        <v>0</v>
      </c>
      <c r="AB6" s="7">
        <v>5.4483990000000001E-5</v>
      </c>
      <c r="AC6" s="7"/>
      <c r="AD6" s="17">
        <f t="shared" si="1"/>
        <v>0.1630047787175348</v>
      </c>
      <c r="AE6" s="17">
        <f t="shared" si="1"/>
        <v>0.53361308370214833</v>
      </c>
      <c r="AF6" s="17">
        <f t="shared" si="1"/>
        <v>0.42445562145392496</v>
      </c>
      <c r="AG6" s="17">
        <f t="shared" si="1"/>
        <v>46.701723274495251</v>
      </c>
      <c r="AH6" s="17">
        <f t="shared" si="1"/>
        <v>6.0373656953992304E-4</v>
      </c>
      <c r="AI6" s="17">
        <f t="shared" si="1"/>
        <v>3.6474605499348271E-2</v>
      </c>
      <c r="AJ6" s="17">
        <f t="shared" si="1"/>
        <v>0</v>
      </c>
      <c r="AK6" s="17">
        <f t="shared" si="1"/>
        <v>1.4707654083036766E-2</v>
      </c>
    </row>
    <row r="7" spans="1:38">
      <c r="A7" s="5">
        <v>2018</v>
      </c>
      <c r="B7" s="5" t="s">
        <v>26</v>
      </c>
      <c r="C7" s="5" t="s">
        <v>27</v>
      </c>
      <c r="D7" s="5">
        <v>2270002003</v>
      </c>
      <c r="E7" s="14" t="s">
        <v>28</v>
      </c>
      <c r="F7" s="14" t="s">
        <v>29</v>
      </c>
      <c r="G7" s="14">
        <v>120</v>
      </c>
      <c r="H7" s="6" t="s">
        <v>73</v>
      </c>
      <c r="I7" s="6" t="s">
        <v>219</v>
      </c>
      <c r="J7" s="6" t="s">
        <v>30</v>
      </c>
      <c r="K7" s="6" t="s">
        <v>31</v>
      </c>
      <c r="L7" s="6" t="s">
        <v>32</v>
      </c>
      <c r="M7" s="6" t="s">
        <v>33</v>
      </c>
      <c r="N7" s="6" t="s">
        <v>34</v>
      </c>
      <c r="O7" s="6" t="s">
        <v>35</v>
      </c>
      <c r="P7" s="6" t="s">
        <v>35</v>
      </c>
      <c r="Q7" s="6" t="s">
        <v>35</v>
      </c>
      <c r="R7" s="7">
        <v>6.4040220000000003</v>
      </c>
      <c r="S7" s="7">
        <v>14.58676</v>
      </c>
      <c r="T7" s="7">
        <v>46.191699999999997</v>
      </c>
      <c r="U7" s="7">
        <v>7.5763040000000005E-4</v>
      </c>
      <c r="V7" s="7">
        <v>3.547059E-3</v>
      </c>
      <c r="W7" s="7">
        <v>4.5432140000000003E-3</v>
      </c>
      <c r="X7" s="7">
        <v>0.50422279999999997</v>
      </c>
      <c r="Y7" s="7">
        <v>5.9147939999999999E-6</v>
      </c>
      <c r="Z7" s="7">
        <v>3.732753E-4</v>
      </c>
      <c r="AA7" s="7">
        <v>0</v>
      </c>
      <c r="AB7" s="7">
        <v>6.835977E-5</v>
      </c>
      <c r="AC7" s="7"/>
      <c r="AD7" s="17">
        <f t="shared" si="1"/>
        <v>6.1315113329607401E-2</v>
      </c>
      <c r="AE7" s="17">
        <f t="shared" si="1"/>
        <v>0.28706388309102154</v>
      </c>
      <c r="AF7" s="17">
        <f t="shared" si="1"/>
        <v>0.36768281907729544</v>
      </c>
      <c r="AG7" s="17">
        <f t="shared" si="1"/>
        <v>40.806807812057123</v>
      </c>
      <c r="AH7" s="17">
        <f t="shared" si="1"/>
        <v>4.7868494246176217E-4</v>
      </c>
      <c r="AI7" s="17">
        <f t="shared" si="1"/>
        <v>3.0209211935850518E-2</v>
      </c>
      <c r="AJ7" s="17">
        <f t="shared" si="1"/>
        <v>0</v>
      </c>
      <c r="AK7" s="17">
        <f t="shared" si="1"/>
        <v>5.532363860710837E-3</v>
      </c>
    </row>
    <row r="8" spans="1:38">
      <c r="A8" s="5">
        <v>2018</v>
      </c>
      <c r="B8" s="5" t="s">
        <v>26</v>
      </c>
      <c r="C8" s="5" t="s">
        <v>27</v>
      </c>
      <c r="D8" s="5">
        <v>2270002003</v>
      </c>
      <c r="E8" s="14" t="s">
        <v>28</v>
      </c>
      <c r="F8" s="14" t="s">
        <v>29</v>
      </c>
      <c r="G8" s="14">
        <v>175</v>
      </c>
      <c r="H8" s="6" t="s">
        <v>71</v>
      </c>
      <c r="I8" s="6" t="s">
        <v>218</v>
      </c>
      <c r="J8" s="6" t="s">
        <v>30</v>
      </c>
      <c r="K8" s="6" t="s">
        <v>31</v>
      </c>
      <c r="L8" s="6" t="s">
        <v>32</v>
      </c>
      <c r="M8" s="6" t="s">
        <v>33</v>
      </c>
      <c r="N8" s="6" t="s">
        <v>34</v>
      </c>
      <c r="O8" s="6" t="s">
        <v>35</v>
      </c>
      <c r="P8" s="6" t="s">
        <v>35</v>
      </c>
      <c r="Q8" s="6" t="s">
        <v>35</v>
      </c>
      <c r="R8" s="7">
        <v>3.9807109999999999</v>
      </c>
      <c r="S8" s="7">
        <v>9.0670669999999998</v>
      </c>
      <c r="T8" s="7">
        <v>53.04815</v>
      </c>
      <c r="U8" s="7">
        <v>6.2363299999999996E-4</v>
      </c>
      <c r="V8" s="7">
        <v>3.4582459999999999E-3</v>
      </c>
      <c r="W8" s="7">
        <v>4.4001329999999996E-3</v>
      </c>
      <c r="X8" s="7">
        <v>0.58106420000000003</v>
      </c>
      <c r="Y8" s="7">
        <v>6.5379690000000001E-6</v>
      </c>
      <c r="Z8" s="7">
        <v>2.4701779999999998E-4</v>
      </c>
      <c r="AA8" s="7">
        <v>0</v>
      </c>
      <c r="AB8" s="7">
        <v>5.626939E-5</v>
      </c>
      <c r="AC8" s="7"/>
      <c r="AD8" s="17">
        <f t="shared" si="1"/>
        <v>8.9570831773760171E-2</v>
      </c>
      <c r="AE8" s="17">
        <f t="shared" si="1"/>
        <v>0.49669913346195449</v>
      </c>
      <c r="AF8" s="17">
        <f t="shared" si="1"/>
        <v>0.63197998297904479</v>
      </c>
      <c r="AG8" s="17">
        <f t="shared" si="1"/>
        <v>83.456782607646701</v>
      </c>
      <c r="AH8" s="17">
        <f t="shared" si="1"/>
        <v>9.3903196501958519E-4</v>
      </c>
      <c r="AI8" s="17">
        <f t="shared" si="1"/>
        <v>3.5478542362133395E-2</v>
      </c>
      <c r="AJ8" s="17">
        <f t="shared" si="1"/>
        <v>0</v>
      </c>
      <c r="AK8" s="17">
        <f t="shared" si="1"/>
        <v>8.0818302843212331E-3</v>
      </c>
    </row>
    <row r="9" spans="1:38">
      <c r="A9" s="5">
        <v>2018</v>
      </c>
      <c r="B9" s="5" t="s">
        <v>26</v>
      </c>
      <c r="C9" s="5" t="s">
        <v>27</v>
      </c>
      <c r="D9" s="5">
        <v>2270002003</v>
      </c>
      <c r="E9" s="14" t="s">
        <v>28</v>
      </c>
      <c r="F9" s="14" t="s">
        <v>29</v>
      </c>
      <c r="G9" s="14">
        <v>250</v>
      </c>
      <c r="H9" s="6" t="s">
        <v>87</v>
      </c>
      <c r="I9" s="6" t="s">
        <v>217</v>
      </c>
      <c r="J9" s="6" t="s">
        <v>30</v>
      </c>
      <c r="K9" s="6" t="s">
        <v>31</v>
      </c>
      <c r="L9" s="6" t="s">
        <v>36</v>
      </c>
      <c r="M9" s="6" t="s">
        <v>33</v>
      </c>
      <c r="N9" s="6" t="s">
        <v>34</v>
      </c>
      <c r="O9" s="6" t="s">
        <v>35</v>
      </c>
      <c r="P9" s="6" t="s">
        <v>35</v>
      </c>
      <c r="Q9" s="6" t="s">
        <v>35</v>
      </c>
      <c r="R9" s="7">
        <v>0.47967880000000002</v>
      </c>
      <c r="S9" s="7">
        <v>1.092589</v>
      </c>
      <c r="T9" s="7">
        <v>9.6240939999999995</v>
      </c>
      <c r="U9" s="7">
        <v>8.60604E-5</v>
      </c>
      <c r="V9" s="7">
        <v>2.7234429999999999E-4</v>
      </c>
      <c r="W9" s="7">
        <v>7.2365150000000002E-4</v>
      </c>
      <c r="X9" s="7">
        <v>0.1060889</v>
      </c>
      <c r="Y9" s="7">
        <v>1.193682E-6</v>
      </c>
      <c r="Z9" s="7">
        <v>2.682197E-5</v>
      </c>
      <c r="AA9" s="7">
        <v>0</v>
      </c>
      <c r="AB9" s="7">
        <v>7.7650919999999993E-6</v>
      </c>
      <c r="AC9" s="7"/>
      <c r="AD9" s="17">
        <f t="shared" si="1"/>
        <v>0.59588032323991469</v>
      </c>
      <c r="AE9" s="17">
        <f t="shared" si="1"/>
        <v>1.8857059636783966</v>
      </c>
      <c r="AF9" s="17">
        <f t="shared" si="1"/>
        <v>5.0105471242644599</v>
      </c>
      <c r="AG9" s="17">
        <f t="shared" si="1"/>
        <v>734.55721823471629</v>
      </c>
      <c r="AH9" s="17">
        <f t="shared" si="1"/>
        <v>8.2650280036540361E-3</v>
      </c>
      <c r="AI9" s="17">
        <f t="shared" si="1"/>
        <v>0.18571473236856084</v>
      </c>
      <c r="AJ9" s="17">
        <f t="shared" si="1"/>
        <v>0</v>
      </c>
      <c r="AK9" s="17">
        <f t="shared" si="1"/>
        <v>5.3765326804751948E-2</v>
      </c>
    </row>
    <row r="10" spans="1:38">
      <c r="A10" s="5">
        <v>2018</v>
      </c>
      <c r="B10" s="5" t="s">
        <v>26</v>
      </c>
      <c r="C10" s="5" t="s">
        <v>27</v>
      </c>
      <c r="D10" s="5">
        <v>2270002003</v>
      </c>
      <c r="E10" s="14" t="s">
        <v>28</v>
      </c>
      <c r="F10" s="14" t="s">
        <v>29</v>
      </c>
      <c r="G10" s="14">
        <v>500</v>
      </c>
      <c r="H10" s="6" t="s">
        <v>98</v>
      </c>
      <c r="I10" s="6" t="s">
        <v>216</v>
      </c>
      <c r="J10" s="6" t="s">
        <v>30</v>
      </c>
      <c r="K10" s="6" t="s">
        <v>31</v>
      </c>
      <c r="L10" s="6" t="s">
        <v>36</v>
      </c>
      <c r="M10" s="6" t="s">
        <v>33</v>
      </c>
      <c r="N10" s="6" t="s">
        <v>34</v>
      </c>
      <c r="O10" s="6" t="s">
        <v>35</v>
      </c>
      <c r="P10" s="6" t="s">
        <v>35</v>
      </c>
      <c r="Q10" s="6" t="s">
        <v>35</v>
      </c>
      <c r="R10" s="7">
        <v>0.49213790000000002</v>
      </c>
      <c r="S10" s="7">
        <v>1.120968</v>
      </c>
      <c r="T10" s="7">
        <v>11.85314</v>
      </c>
      <c r="U10" s="7">
        <v>9.8910709999999995E-5</v>
      </c>
      <c r="V10" s="7">
        <v>3.8413070000000002E-4</v>
      </c>
      <c r="W10" s="7">
        <v>7.9778680000000004E-4</v>
      </c>
      <c r="X10" s="7">
        <v>0.13061339999999999</v>
      </c>
      <c r="Y10" s="7">
        <v>1.2820129999999999E-6</v>
      </c>
      <c r="Z10" s="7">
        <v>3.0181380000000001E-5</v>
      </c>
      <c r="AA10" s="7">
        <v>0</v>
      </c>
      <c r="AB10" s="7">
        <v>8.9245569999999999E-6</v>
      </c>
      <c r="AC10" s="7"/>
      <c r="AD10" s="17">
        <f t="shared" si="1"/>
        <v>0.32530918806844483</v>
      </c>
      <c r="AE10" s="17">
        <f t="shared" si="1"/>
        <v>1.2633742708869784</v>
      </c>
      <c r="AF10" s="17">
        <f t="shared" si="1"/>
        <v>2.6238551533976735</v>
      </c>
      <c r="AG10" s="17">
        <f t="shared" si="1"/>
        <v>429.57672738229269</v>
      </c>
      <c r="AH10" s="17">
        <f t="shared" si="1"/>
        <v>4.2164352891935685E-3</v>
      </c>
      <c r="AI10" s="17">
        <f t="shared" si="1"/>
        <v>9.926407587798329E-2</v>
      </c>
      <c r="AJ10" s="17">
        <f t="shared" si="1"/>
        <v>0</v>
      </c>
      <c r="AK10" s="17">
        <f t="shared" si="1"/>
        <v>2.9352133773385664E-2</v>
      </c>
    </row>
    <row r="11" spans="1:38">
      <c r="A11" s="1">
        <v>2018</v>
      </c>
      <c r="B11" s="1" t="s">
        <v>26</v>
      </c>
      <c r="C11" s="1" t="s">
        <v>27</v>
      </c>
      <c r="D11" s="1">
        <v>2270002009</v>
      </c>
      <c r="E11" s="15" t="s">
        <v>37</v>
      </c>
      <c r="F11" s="15" t="s">
        <v>29</v>
      </c>
      <c r="G11" s="15">
        <v>15</v>
      </c>
      <c r="H11" s="4" t="s">
        <v>79</v>
      </c>
      <c r="I11" s="4" t="s">
        <v>215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35</v>
      </c>
      <c r="Q11" s="4" t="s">
        <v>35</v>
      </c>
      <c r="R11" s="8">
        <v>2.0059290000000001</v>
      </c>
      <c r="S11" s="8">
        <v>3.3002760000000002</v>
      </c>
      <c r="T11" s="8">
        <v>0.64968499999999996</v>
      </c>
      <c r="U11" s="8">
        <v>8.2787170000000007E-6</v>
      </c>
      <c r="V11" s="8">
        <v>4.3425240000000002E-5</v>
      </c>
      <c r="W11" s="8">
        <v>5.184448E-5</v>
      </c>
      <c r="X11" s="8">
        <v>7.111979E-3</v>
      </c>
      <c r="Y11" s="8">
        <v>1.1066869999999999E-7</v>
      </c>
      <c r="Z11" s="8">
        <v>2.0258440000000001E-6</v>
      </c>
      <c r="AA11" s="8">
        <v>0</v>
      </c>
      <c r="AB11" s="8">
        <v>7.4697540000000003E-7</v>
      </c>
      <c r="AC11" s="8"/>
      <c r="AD11" s="18">
        <f t="shared" si="1"/>
        <v>7.5632594930225963E-2</v>
      </c>
      <c r="AE11" s="18">
        <f t="shared" si="1"/>
        <v>0.39672374193583926</v>
      </c>
      <c r="AF11" s="18">
        <f t="shared" si="1"/>
        <v>0.47364012505901587</v>
      </c>
      <c r="AG11" s="18">
        <f t="shared" si="1"/>
        <v>64.973525107727866</v>
      </c>
      <c r="AH11" s="18">
        <f t="shared" si="1"/>
        <v>1.0110456678921018E-3</v>
      </c>
      <c r="AI11" s="18">
        <f t="shared" si="1"/>
        <v>1.8507679226603433E-2</v>
      </c>
      <c r="AJ11" s="18">
        <f t="shared" si="1"/>
        <v>0</v>
      </c>
      <c r="AK11" s="18">
        <f t="shared" si="1"/>
        <v>6.8242081292359084E-3</v>
      </c>
    </row>
    <row r="12" spans="1:38">
      <c r="A12" s="5">
        <v>2018</v>
      </c>
      <c r="B12" s="5" t="s">
        <v>26</v>
      </c>
      <c r="C12" s="5" t="s">
        <v>27</v>
      </c>
      <c r="D12" s="5">
        <v>2270002015</v>
      </c>
      <c r="E12" s="14" t="s">
        <v>38</v>
      </c>
      <c r="F12" s="14" t="s">
        <v>29</v>
      </c>
      <c r="G12" s="14">
        <v>15</v>
      </c>
      <c r="H12" s="6" t="s">
        <v>79</v>
      </c>
      <c r="I12" s="6" t="s">
        <v>214</v>
      </c>
      <c r="J12" s="6" t="s">
        <v>30</v>
      </c>
      <c r="K12" s="6" t="s">
        <v>31</v>
      </c>
      <c r="L12" s="6" t="s">
        <v>32</v>
      </c>
      <c r="M12" s="6" t="s">
        <v>33</v>
      </c>
      <c r="N12" s="6" t="s">
        <v>34</v>
      </c>
      <c r="O12" s="6" t="s">
        <v>35</v>
      </c>
      <c r="P12" s="6" t="s">
        <v>35</v>
      </c>
      <c r="Q12" s="6" t="s">
        <v>35</v>
      </c>
      <c r="R12" s="7">
        <v>3.7689050000000002</v>
      </c>
      <c r="S12" s="7">
        <v>7.1826270000000001</v>
      </c>
      <c r="T12" s="7">
        <v>2.0716100000000002</v>
      </c>
      <c r="U12" s="7">
        <v>2.6397829999999999E-5</v>
      </c>
      <c r="V12" s="7">
        <v>1.384674E-4</v>
      </c>
      <c r="W12" s="7">
        <v>1.6531320000000001E-4</v>
      </c>
      <c r="X12" s="7">
        <v>2.267752E-2</v>
      </c>
      <c r="Y12" s="7">
        <v>3.5288220000000001E-7</v>
      </c>
      <c r="Z12" s="7">
        <v>6.4596820000000001E-6</v>
      </c>
      <c r="AA12" s="7">
        <v>0</v>
      </c>
      <c r="AB12" s="7">
        <v>2.3818339999999999E-6</v>
      </c>
      <c r="AC12" s="7"/>
      <c r="AD12" s="17">
        <f t="shared" si="1"/>
        <v>5.897684090142883E-2</v>
      </c>
      <c r="AE12" s="17">
        <f t="shared" si="1"/>
        <v>0.30935761840403192</v>
      </c>
      <c r="AF12" s="17">
        <f t="shared" si="1"/>
        <v>0.36933529367020257</v>
      </c>
      <c r="AG12" s="17">
        <f t="shared" si="1"/>
        <v>50.665092133670456</v>
      </c>
      <c r="AH12" s="17">
        <f t="shared" si="1"/>
        <v>7.8839349167511845E-4</v>
      </c>
      <c r="AI12" s="17">
        <f t="shared" si="1"/>
        <v>1.4431930108945452E-2</v>
      </c>
      <c r="AJ12" s="17">
        <f t="shared" si="1"/>
        <v>0</v>
      </c>
      <c r="AK12" s="17">
        <f t="shared" si="1"/>
        <v>5.3213860711889514E-3</v>
      </c>
    </row>
    <row r="13" spans="1:38">
      <c r="A13" s="5">
        <v>2018</v>
      </c>
      <c r="B13" s="5" t="s">
        <v>26</v>
      </c>
      <c r="C13" s="5" t="s">
        <v>27</v>
      </c>
      <c r="D13" s="5">
        <v>2270002015</v>
      </c>
      <c r="E13" s="14" t="s">
        <v>38</v>
      </c>
      <c r="F13" s="14" t="s">
        <v>29</v>
      </c>
      <c r="G13" s="14">
        <v>25</v>
      </c>
      <c r="H13" s="6" t="s">
        <v>77</v>
      </c>
      <c r="I13" s="6" t="s">
        <v>213</v>
      </c>
      <c r="J13" s="6" t="s">
        <v>30</v>
      </c>
      <c r="K13" s="6" t="s">
        <v>31</v>
      </c>
      <c r="L13" s="6" t="s">
        <v>32</v>
      </c>
      <c r="M13" s="6" t="s">
        <v>33</v>
      </c>
      <c r="N13" s="6" t="s">
        <v>34</v>
      </c>
      <c r="O13" s="6" t="s">
        <v>35</v>
      </c>
      <c r="P13" s="6" t="s">
        <v>35</v>
      </c>
      <c r="Q13" s="6" t="s">
        <v>35</v>
      </c>
      <c r="R13" s="7">
        <v>1.576087</v>
      </c>
      <c r="S13" s="7">
        <v>3.003644</v>
      </c>
      <c r="T13" s="7">
        <v>1.8235619999999999</v>
      </c>
      <c r="U13" s="7">
        <v>2.4152199999999999E-5</v>
      </c>
      <c r="V13" s="7">
        <v>8.2434689999999998E-5</v>
      </c>
      <c r="W13" s="7">
        <v>1.526225E-4</v>
      </c>
      <c r="X13" s="7">
        <v>2.0020349999999999E-2</v>
      </c>
      <c r="Y13" s="7">
        <v>2.5402030000000002E-7</v>
      </c>
      <c r="Z13" s="7">
        <v>5.6987210000000001E-6</v>
      </c>
      <c r="AA13" s="7">
        <v>0</v>
      </c>
      <c r="AB13" s="7">
        <v>2.1792140000000002E-6</v>
      </c>
      <c r="AC13" s="7"/>
      <c r="AD13" s="17">
        <f t="shared" si="1"/>
        <v>0.18513608887408989</v>
      </c>
      <c r="AE13" s="17">
        <f t="shared" si="1"/>
        <v>0.63189424127607619</v>
      </c>
      <c r="AF13" s="17">
        <f t="shared" si="1"/>
        <v>1.169911342411283</v>
      </c>
      <c r="AG13" s="17">
        <f t="shared" si="1"/>
        <v>153.46383753407082</v>
      </c>
      <c r="AH13" s="17">
        <f t="shared" si="1"/>
        <v>1.947165261823891E-3</v>
      </c>
      <c r="AI13" s="17">
        <f t="shared" si="1"/>
        <v>4.3682932301183426E-2</v>
      </c>
      <c r="AJ13" s="17">
        <f t="shared" si="1"/>
        <v>0</v>
      </c>
      <c r="AK13" s="17">
        <f t="shared" si="1"/>
        <v>1.6704530302815518E-2</v>
      </c>
    </row>
    <row r="14" spans="1:38">
      <c r="A14" s="5">
        <v>2018</v>
      </c>
      <c r="B14" s="5" t="s">
        <v>26</v>
      </c>
      <c r="C14" s="5" t="s">
        <v>27</v>
      </c>
      <c r="D14" s="5">
        <v>2270002015</v>
      </c>
      <c r="E14" s="14" t="s">
        <v>38</v>
      </c>
      <c r="F14" s="14" t="s">
        <v>29</v>
      </c>
      <c r="G14" s="14">
        <v>50</v>
      </c>
      <c r="H14" s="6" t="s">
        <v>75</v>
      </c>
      <c r="I14" s="6" t="s">
        <v>212</v>
      </c>
      <c r="J14" s="6" t="s">
        <v>30</v>
      </c>
      <c r="K14" s="6" t="s">
        <v>31</v>
      </c>
      <c r="L14" s="6" t="s">
        <v>32</v>
      </c>
      <c r="M14" s="6" t="s">
        <v>33</v>
      </c>
      <c r="N14" s="6" t="s">
        <v>34</v>
      </c>
      <c r="O14" s="6" t="s">
        <v>35</v>
      </c>
      <c r="P14" s="6" t="s">
        <v>35</v>
      </c>
      <c r="Q14" s="6" t="s">
        <v>35</v>
      </c>
      <c r="R14" s="7">
        <v>4.9026899999999998</v>
      </c>
      <c r="S14" s="7">
        <v>9.4069529999999997</v>
      </c>
      <c r="T14" s="7">
        <v>11.28375</v>
      </c>
      <c r="U14" s="7">
        <v>3.151896E-4</v>
      </c>
      <c r="V14" s="7">
        <v>1.2015509999999999E-3</v>
      </c>
      <c r="W14" s="7">
        <v>1.0223840000000001E-3</v>
      </c>
      <c r="X14" s="7">
        <v>0.1221013</v>
      </c>
      <c r="Y14" s="7">
        <v>1.5784659999999999E-6</v>
      </c>
      <c r="Z14" s="7">
        <v>7.5085639999999994E-5</v>
      </c>
      <c r="AA14" s="7">
        <v>0</v>
      </c>
      <c r="AB14" s="7">
        <v>2.843905E-5</v>
      </c>
      <c r="AC14" s="7"/>
      <c r="AD14" s="17">
        <f t="shared" si="1"/>
        <v>0.123999949616778</v>
      </c>
      <c r="AE14" s="17">
        <f t="shared" si="1"/>
        <v>0.47270678811099481</v>
      </c>
      <c r="AF14" s="17">
        <f t="shared" si="1"/>
        <v>0.40222001134872459</v>
      </c>
      <c r="AG14" s="17">
        <f t="shared" si="1"/>
        <v>48.036340818805876</v>
      </c>
      <c r="AH14" s="17">
        <f t="shared" si="1"/>
        <v>6.2099036412304549E-4</v>
      </c>
      <c r="AI14" s="17">
        <f t="shared" si="1"/>
        <v>2.9539729664124478E-2</v>
      </c>
      <c r="AJ14" s="17">
        <f t="shared" si="1"/>
        <v>0</v>
      </c>
      <c r="AK14" s="17">
        <f t="shared" si="1"/>
        <v>1.1188315753911392E-2</v>
      </c>
    </row>
    <row r="15" spans="1:38">
      <c r="A15" s="5">
        <v>2018</v>
      </c>
      <c r="B15" s="5" t="s">
        <v>26</v>
      </c>
      <c r="C15" s="5" t="s">
        <v>27</v>
      </c>
      <c r="D15" s="5">
        <v>2270002015</v>
      </c>
      <c r="E15" s="14" t="s">
        <v>38</v>
      </c>
      <c r="F15" s="14" t="s">
        <v>29</v>
      </c>
      <c r="G15" s="14">
        <v>120</v>
      </c>
      <c r="H15" s="6" t="s">
        <v>73</v>
      </c>
      <c r="I15" s="6" t="s">
        <v>211</v>
      </c>
      <c r="J15" s="6" t="s">
        <v>30</v>
      </c>
      <c r="K15" s="6" t="s">
        <v>31</v>
      </c>
      <c r="L15" s="6" t="s">
        <v>32</v>
      </c>
      <c r="M15" s="6" t="s">
        <v>33</v>
      </c>
      <c r="N15" s="6" t="s">
        <v>34</v>
      </c>
      <c r="O15" s="6" t="s">
        <v>35</v>
      </c>
      <c r="P15" s="6" t="s">
        <v>35</v>
      </c>
      <c r="Q15" s="6" t="s">
        <v>35</v>
      </c>
      <c r="R15" s="7">
        <v>26.320039999999999</v>
      </c>
      <c r="S15" s="7">
        <v>50.501109999999997</v>
      </c>
      <c r="T15" s="7">
        <v>136.06059999999999</v>
      </c>
      <c r="U15" s="7">
        <v>1.734885E-3</v>
      </c>
      <c r="V15" s="7">
        <v>9.8981820000000002E-3</v>
      </c>
      <c r="W15" s="7">
        <v>1.1190179999999999E-2</v>
      </c>
      <c r="X15" s="7">
        <v>1.4881610000000001</v>
      </c>
      <c r="Y15" s="7">
        <v>1.7456899999999999E-5</v>
      </c>
      <c r="Z15" s="7">
        <v>8.7171359999999997E-4</v>
      </c>
      <c r="AA15" s="7">
        <v>0</v>
      </c>
      <c r="AB15" s="7">
        <v>1.565359E-4</v>
      </c>
      <c r="AC15" s="7"/>
      <c r="AD15" s="17">
        <f t="shared" si="1"/>
        <v>9.8674519152907262E-3</v>
      </c>
      <c r="AE15" s="17">
        <f t="shared" si="1"/>
        <v>5.6297584527963643E-2</v>
      </c>
      <c r="AF15" s="17">
        <f t="shared" si="1"/>
        <v>6.3646041710803875E-2</v>
      </c>
      <c r="AG15" s="17">
        <f t="shared" si="1"/>
        <v>8.4641674287984294</v>
      </c>
      <c r="AH15" s="17">
        <f t="shared" si="1"/>
        <v>9.9289071805934507E-5</v>
      </c>
      <c r="AI15" s="17">
        <f t="shared" si="1"/>
        <v>4.9580185614060725E-3</v>
      </c>
      <c r="AJ15" s="17">
        <f t="shared" si="1"/>
        <v>0</v>
      </c>
      <c r="AK15" s="17">
        <f t="shared" si="1"/>
        <v>8.9032441128187613E-4</v>
      </c>
    </row>
    <row r="16" spans="1:38">
      <c r="A16" s="5">
        <v>2018</v>
      </c>
      <c r="B16" s="5" t="s">
        <v>26</v>
      </c>
      <c r="C16" s="5" t="s">
        <v>27</v>
      </c>
      <c r="D16" s="5">
        <v>2270002015</v>
      </c>
      <c r="E16" s="14" t="s">
        <v>38</v>
      </c>
      <c r="F16" s="14" t="s">
        <v>29</v>
      </c>
      <c r="G16" s="14">
        <v>175</v>
      </c>
      <c r="H16" s="6" t="s">
        <v>71</v>
      </c>
      <c r="I16" s="6" t="s">
        <v>210</v>
      </c>
      <c r="J16" s="6" t="s">
        <v>30</v>
      </c>
      <c r="K16" s="6" t="s">
        <v>31</v>
      </c>
      <c r="L16" s="6" t="s">
        <v>32</v>
      </c>
      <c r="M16" s="6" t="s">
        <v>33</v>
      </c>
      <c r="N16" s="6" t="s">
        <v>34</v>
      </c>
      <c r="O16" s="6" t="s">
        <v>35</v>
      </c>
      <c r="P16" s="6" t="s">
        <v>35</v>
      </c>
      <c r="Q16" s="6" t="s">
        <v>35</v>
      </c>
      <c r="R16" s="7">
        <v>10.58408</v>
      </c>
      <c r="S16" s="7">
        <v>20.308019999999999</v>
      </c>
      <c r="T16" s="7">
        <v>100.0218</v>
      </c>
      <c r="U16" s="7">
        <v>9.1986599999999998E-4</v>
      </c>
      <c r="V16" s="7">
        <v>6.222226E-3</v>
      </c>
      <c r="W16" s="7">
        <v>6.7202240000000003E-3</v>
      </c>
      <c r="X16" s="7">
        <v>1.0971299999999999</v>
      </c>
      <c r="Y16" s="7">
        <v>1.23446E-5</v>
      </c>
      <c r="Z16" s="7">
        <v>3.6560189999999999E-4</v>
      </c>
      <c r="AA16" s="7">
        <v>0</v>
      </c>
      <c r="AB16" s="7">
        <v>8.2998029999999996E-5</v>
      </c>
      <c r="AC16" s="7"/>
      <c r="AD16" s="17">
        <f t="shared" si="1"/>
        <v>2.2185481734727588E-2</v>
      </c>
      <c r="AE16" s="17">
        <f t="shared" si="1"/>
        <v>0.15006868530019271</v>
      </c>
      <c r="AF16" s="17">
        <f t="shared" si="1"/>
        <v>0.1620794841914778</v>
      </c>
      <c r="AG16" s="17">
        <f t="shared" si="1"/>
        <v>26.460764476153777</v>
      </c>
      <c r="AH16" s="17">
        <f t="shared" si="1"/>
        <v>2.9772912339679706E-4</v>
      </c>
      <c r="AI16" s="17">
        <f t="shared" si="1"/>
        <v>8.8176476515402242E-3</v>
      </c>
      <c r="AJ16" s="17">
        <f t="shared" si="1"/>
        <v>0</v>
      </c>
      <c r="AK16" s="17">
        <f t="shared" si="1"/>
        <v>2.0017603418143212E-3</v>
      </c>
    </row>
    <row r="17" spans="1:37">
      <c r="A17" s="5">
        <v>2018</v>
      </c>
      <c r="B17" s="5" t="s">
        <v>26</v>
      </c>
      <c r="C17" s="5" t="s">
        <v>27</v>
      </c>
      <c r="D17" s="5">
        <v>2270002015</v>
      </c>
      <c r="E17" s="14" t="s">
        <v>38</v>
      </c>
      <c r="F17" s="14" t="s">
        <v>29</v>
      </c>
      <c r="G17" s="14">
        <v>250</v>
      </c>
      <c r="H17" s="6" t="s">
        <v>87</v>
      </c>
      <c r="I17" s="6" t="s">
        <v>209</v>
      </c>
      <c r="J17" s="6" t="s">
        <v>30</v>
      </c>
      <c r="K17" s="6" t="s">
        <v>31</v>
      </c>
      <c r="L17" s="6" t="s">
        <v>36</v>
      </c>
      <c r="M17" s="6" t="s">
        <v>33</v>
      </c>
      <c r="N17" s="6" t="s">
        <v>34</v>
      </c>
      <c r="O17" s="6" t="s">
        <v>35</v>
      </c>
      <c r="P17" s="6" t="s">
        <v>35</v>
      </c>
      <c r="Q17" s="6" t="s">
        <v>35</v>
      </c>
      <c r="R17" s="7">
        <v>1.5013320000000001</v>
      </c>
      <c r="S17" s="7">
        <v>2.880655</v>
      </c>
      <c r="T17" s="7">
        <v>19.955880000000001</v>
      </c>
      <c r="U17" s="7">
        <v>1.34855E-4</v>
      </c>
      <c r="V17" s="7">
        <v>4.7545440000000002E-4</v>
      </c>
      <c r="W17" s="7">
        <v>1.185289E-3</v>
      </c>
      <c r="X17" s="7">
        <v>0.22030159999999999</v>
      </c>
      <c r="Y17" s="7">
        <v>2.4787710000000001E-6</v>
      </c>
      <c r="Z17" s="7">
        <v>3.9563990000000002E-5</v>
      </c>
      <c r="AA17" s="7">
        <v>0</v>
      </c>
      <c r="AB17" s="7">
        <v>1.2167750000000001E-5</v>
      </c>
      <c r="AC17" s="7"/>
      <c r="AD17" s="17">
        <f t="shared" si="1"/>
        <v>0.11315196398996241</v>
      </c>
      <c r="AE17" s="17">
        <f t="shared" si="1"/>
        <v>0.39893662932534346</v>
      </c>
      <c r="AF17" s="17">
        <f t="shared" si="1"/>
        <v>0.99453322639648933</v>
      </c>
      <c r="AG17" s="17">
        <f t="shared" si="1"/>
        <v>184.84712253999555</v>
      </c>
      <c r="AH17" s="17">
        <f t="shared" si="1"/>
        <v>2.079847294734071E-3</v>
      </c>
      <c r="AI17" s="17">
        <f t="shared" si="1"/>
        <v>3.319671626398156E-2</v>
      </c>
      <c r="AJ17" s="17">
        <f t="shared" si="1"/>
        <v>0</v>
      </c>
      <c r="AK17" s="17">
        <f t="shared" si="1"/>
        <v>1.0209519927617552E-2</v>
      </c>
    </row>
    <row r="18" spans="1:37">
      <c r="A18" s="5">
        <v>2018</v>
      </c>
      <c r="B18" s="5" t="s">
        <v>26</v>
      </c>
      <c r="C18" s="5" t="s">
        <v>27</v>
      </c>
      <c r="D18" s="5">
        <v>2270002015</v>
      </c>
      <c r="E18" s="14" t="s">
        <v>38</v>
      </c>
      <c r="F18" s="14" t="s">
        <v>29</v>
      </c>
      <c r="G18" s="14">
        <v>500</v>
      </c>
      <c r="H18" s="6" t="s">
        <v>98</v>
      </c>
      <c r="I18" s="6" t="s">
        <v>208</v>
      </c>
      <c r="J18" s="6" t="s">
        <v>30</v>
      </c>
      <c r="K18" s="6" t="s">
        <v>31</v>
      </c>
      <c r="L18" s="6" t="s">
        <v>36</v>
      </c>
      <c r="M18" s="6" t="s">
        <v>33</v>
      </c>
      <c r="N18" s="6" t="s">
        <v>34</v>
      </c>
      <c r="O18" s="6" t="s">
        <v>35</v>
      </c>
      <c r="P18" s="6" t="s">
        <v>35</v>
      </c>
      <c r="Q18" s="6" t="s">
        <v>35</v>
      </c>
      <c r="R18" s="7">
        <v>1.0528010000000001</v>
      </c>
      <c r="S18" s="7">
        <v>2.020044</v>
      </c>
      <c r="T18" s="7">
        <v>20.027539999999998</v>
      </c>
      <c r="U18" s="7">
        <v>1.2767019999999999E-4</v>
      </c>
      <c r="V18" s="7">
        <v>4.9395989999999996E-4</v>
      </c>
      <c r="W18" s="7">
        <v>1.0499540000000001E-3</v>
      </c>
      <c r="X18" s="7">
        <v>0.2210983</v>
      </c>
      <c r="Y18" s="7">
        <v>2.1701519999999999E-6</v>
      </c>
      <c r="Z18" s="7">
        <v>3.6896800000000002E-5</v>
      </c>
      <c r="AA18" s="7">
        <v>0</v>
      </c>
      <c r="AB18" s="7">
        <v>1.1519480000000001E-5</v>
      </c>
      <c r="AC18" s="7"/>
      <c r="AD18" s="17">
        <f t="shared" si="1"/>
        <v>0.10892196257363029</v>
      </c>
      <c r="AE18" s="17">
        <f t="shared" si="1"/>
        <v>0.42142239724441705</v>
      </c>
      <c r="AF18" s="17">
        <f t="shared" si="1"/>
        <v>0.89576933608652165</v>
      </c>
      <c r="AG18" s="17">
        <f t="shared" si="1"/>
        <v>188.63024227809845</v>
      </c>
      <c r="AH18" s="17">
        <f t="shared" si="1"/>
        <v>1.8514674130931808E-3</v>
      </c>
      <c r="AI18" s="17">
        <f t="shared" si="1"/>
        <v>3.1478542907324679E-2</v>
      </c>
      <c r="AJ18" s="17">
        <f t="shared" si="1"/>
        <v>0</v>
      </c>
      <c r="AK18" s="17">
        <f t="shared" si="1"/>
        <v>9.8278562219506448E-3</v>
      </c>
    </row>
    <row r="19" spans="1:37">
      <c r="A19" s="1">
        <v>2018</v>
      </c>
      <c r="B19" s="1" t="s">
        <v>26</v>
      </c>
      <c r="C19" s="1" t="s">
        <v>27</v>
      </c>
      <c r="D19" s="1">
        <v>2270002018</v>
      </c>
      <c r="E19" s="15" t="s">
        <v>39</v>
      </c>
      <c r="F19" s="15" t="s">
        <v>29</v>
      </c>
      <c r="G19" s="15">
        <v>120</v>
      </c>
      <c r="H19" s="4" t="s">
        <v>90</v>
      </c>
      <c r="I19" s="4" t="s">
        <v>207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35</v>
      </c>
      <c r="Q19" s="4" t="s">
        <v>35</v>
      </c>
      <c r="R19" s="8">
        <v>0.24295420000000001</v>
      </c>
      <c r="S19" s="8">
        <v>0.73790750000000005</v>
      </c>
      <c r="T19" s="8">
        <v>3.1711960000000001</v>
      </c>
      <c r="U19" s="8">
        <v>5.1420230000000002E-5</v>
      </c>
      <c r="V19" s="8">
        <v>2.4671460000000002E-4</v>
      </c>
      <c r="W19" s="8">
        <v>3.0247949999999998E-4</v>
      </c>
      <c r="X19" s="8">
        <v>3.4613810000000002E-2</v>
      </c>
      <c r="Y19" s="8">
        <v>4.0603780000000001E-7</v>
      </c>
      <c r="Z19" s="8">
        <v>2.4648489999999999E-5</v>
      </c>
      <c r="AA19" s="8">
        <v>0</v>
      </c>
      <c r="AB19" s="8">
        <v>4.6395640000000003E-6</v>
      </c>
      <c r="AC19" s="8"/>
      <c r="AD19" s="18">
        <f t="shared" si="1"/>
        <v>2.1683504512454048</v>
      </c>
      <c r="AE19" s="18">
        <f t="shared" si="1"/>
        <v>10.403759653327681</v>
      </c>
      <c r="AF19" s="18">
        <f t="shared" si="1"/>
        <v>12.755321403997696</v>
      </c>
      <c r="AG19" s="18">
        <f t="shared" si="1"/>
        <v>1459.6370053736186</v>
      </c>
      <c r="AH19" s="18">
        <f t="shared" si="1"/>
        <v>1.7122293051833711E-2</v>
      </c>
      <c r="AI19" s="18">
        <f t="shared" si="1"/>
        <v>1.0394073385906257</v>
      </c>
      <c r="AJ19" s="18">
        <f t="shared" si="1"/>
        <v>0</v>
      </c>
      <c r="AK19" s="18">
        <f t="shared" si="1"/>
        <v>0.19564674628997061</v>
      </c>
    </row>
    <row r="20" spans="1:37">
      <c r="A20" s="1">
        <v>2018</v>
      </c>
      <c r="B20" s="1" t="s">
        <v>26</v>
      </c>
      <c r="C20" s="1" t="s">
        <v>27</v>
      </c>
      <c r="D20" s="1">
        <v>2270002018</v>
      </c>
      <c r="E20" s="15" t="s">
        <v>39</v>
      </c>
      <c r="F20" s="15" t="s">
        <v>29</v>
      </c>
      <c r="G20" s="15">
        <v>175</v>
      </c>
      <c r="H20" s="4" t="s">
        <v>71</v>
      </c>
      <c r="I20" s="4" t="s">
        <v>206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35</v>
      </c>
      <c r="Q20" s="4" t="s">
        <v>35</v>
      </c>
      <c r="R20" s="8">
        <v>2.2239650000000002</v>
      </c>
      <c r="S20" s="8">
        <v>6.7546900000000001</v>
      </c>
      <c r="T20" s="8">
        <v>45.622390000000003</v>
      </c>
      <c r="U20" s="8">
        <v>5.3726540000000001E-4</v>
      </c>
      <c r="V20" s="8">
        <v>3.0218879999999999E-3</v>
      </c>
      <c r="W20" s="8">
        <v>3.6425680000000001E-3</v>
      </c>
      <c r="X20" s="8">
        <v>0.49964750000000002</v>
      </c>
      <c r="Y20" s="8">
        <v>5.6218909999999999E-6</v>
      </c>
      <c r="Z20" s="8">
        <v>2.0569459999999999E-4</v>
      </c>
      <c r="AA20" s="8">
        <v>0</v>
      </c>
      <c r="AB20" s="8">
        <v>4.8476580000000001E-5</v>
      </c>
      <c r="AC20" s="8"/>
      <c r="AD20" s="18">
        <f t="shared" si="1"/>
        <v>0.18540459579730761</v>
      </c>
      <c r="AE20" s="18">
        <f t="shared" si="1"/>
        <v>1.0428215239334866</v>
      </c>
      <c r="AF20" s="18">
        <f t="shared" si="1"/>
        <v>1.2570116141932968</v>
      </c>
      <c r="AG20" s="18">
        <f t="shared" si="1"/>
        <v>172.42305716808724</v>
      </c>
      <c r="AH20" s="18">
        <f t="shared" si="1"/>
        <v>1.9400550053502821E-3</v>
      </c>
      <c r="AI20" s="18">
        <f t="shared" si="1"/>
        <v>7.0983026583675154E-2</v>
      </c>
      <c r="AJ20" s="18">
        <f t="shared" si="1"/>
        <v>0</v>
      </c>
      <c r="AK20" s="18">
        <f t="shared" si="1"/>
        <v>1.6728754020891436E-2</v>
      </c>
    </row>
    <row r="21" spans="1:37">
      <c r="A21" s="1">
        <v>2018</v>
      </c>
      <c r="B21" s="1" t="s">
        <v>26</v>
      </c>
      <c r="C21" s="1" t="s">
        <v>27</v>
      </c>
      <c r="D21" s="1">
        <v>2270002018</v>
      </c>
      <c r="E21" s="15" t="s">
        <v>39</v>
      </c>
      <c r="F21" s="15" t="s">
        <v>29</v>
      </c>
      <c r="G21" s="15">
        <v>250</v>
      </c>
      <c r="H21" s="4" t="s">
        <v>87</v>
      </c>
      <c r="I21" s="4" t="s">
        <v>205</v>
      </c>
      <c r="J21" s="4" t="s">
        <v>30</v>
      </c>
      <c r="K21" s="4" t="s">
        <v>31</v>
      </c>
      <c r="L21" s="4" t="s">
        <v>36</v>
      </c>
      <c r="M21" s="4" t="s">
        <v>33</v>
      </c>
      <c r="N21" s="4" t="s">
        <v>34</v>
      </c>
      <c r="O21" s="4" t="s">
        <v>35</v>
      </c>
      <c r="P21" s="4" t="s">
        <v>35</v>
      </c>
      <c r="Q21" s="4" t="s">
        <v>35</v>
      </c>
      <c r="R21" s="8">
        <v>2.1678989999999998</v>
      </c>
      <c r="S21" s="8">
        <v>6.5844050000000003</v>
      </c>
      <c r="T21" s="8">
        <v>62.502099999999999</v>
      </c>
      <c r="U21" s="8">
        <v>5.6153249999999996E-4</v>
      </c>
      <c r="V21" s="8">
        <v>1.747738E-3</v>
      </c>
      <c r="W21" s="8">
        <v>4.4946430000000004E-3</v>
      </c>
      <c r="X21" s="8">
        <v>0.68899940000000004</v>
      </c>
      <c r="Y21" s="8">
        <v>7.752426E-6</v>
      </c>
      <c r="Z21" s="8">
        <v>1.6532879999999999E-4</v>
      </c>
      <c r="AA21" s="8">
        <v>0</v>
      </c>
      <c r="AB21" s="8">
        <v>5.0666159999999997E-5</v>
      </c>
      <c r="AC21" s="8"/>
      <c r="AD21" s="18">
        <f t="shared" si="1"/>
        <v>0.14275204843977965</v>
      </c>
      <c r="AE21" s="18">
        <f t="shared" si="1"/>
        <v>0.44430763960419684</v>
      </c>
      <c r="AF21" s="18">
        <f t="shared" si="1"/>
        <v>1.1426221906221219</v>
      </c>
      <c r="AG21" s="18">
        <f t="shared" si="1"/>
        <v>175.15651493685431</v>
      </c>
      <c r="AH21" s="18">
        <f t="shared" si="1"/>
        <v>1.9708114701781415E-3</v>
      </c>
      <c r="AI21" s="18">
        <f t="shared" si="1"/>
        <v>4.2029668569656516E-2</v>
      </c>
      <c r="AJ21" s="18">
        <f t="shared" si="1"/>
        <v>0</v>
      </c>
      <c r="AK21" s="18">
        <f t="shared" si="1"/>
        <v>1.288028409144195E-2</v>
      </c>
    </row>
    <row r="22" spans="1:37">
      <c r="A22" s="1">
        <v>2018</v>
      </c>
      <c r="B22" s="1" t="s">
        <v>26</v>
      </c>
      <c r="C22" s="1" t="s">
        <v>27</v>
      </c>
      <c r="D22" s="1">
        <v>2270002018</v>
      </c>
      <c r="E22" s="15" t="s">
        <v>39</v>
      </c>
      <c r="F22" s="15" t="s">
        <v>29</v>
      </c>
      <c r="G22" s="15">
        <v>500</v>
      </c>
      <c r="H22" s="4" t="s">
        <v>98</v>
      </c>
      <c r="I22" s="4" t="s">
        <v>204</v>
      </c>
      <c r="J22" s="4" t="s">
        <v>30</v>
      </c>
      <c r="K22" s="4" t="s">
        <v>31</v>
      </c>
      <c r="L22" s="4" t="s">
        <v>36</v>
      </c>
      <c r="M22" s="4" t="s">
        <v>33</v>
      </c>
      <c r="N22" s="4" t="s">
        <v>34</v>
      </c>
      <c r="O22" s="4" t="s">
        <v>35</v>
      </c>
      <c r="P22" s="4" t="s">
        <v>35</v>
      </c>
      <c r="Q22" s="4" t="s">
        <v>35</v>
      </c>
      <c r="R22" s="8">
        <v>5.9679510000000002</v>
      </c>
      <c r="S22" s="8">
        <v>18.12603</v>
      </c>
      <c r="T22" s="8">
        <v>264.0949</v>
      </c>
      <c r="U22" s="8">
        <v>2.2275020000000001E-3</v>
      </c>
      <c r="V22" s="8">
        <v>8.2709210000000005E-3</v>
      </c>
      <c r="W22" s="8">
        <v>1.6989819999999999E-2</v>
      </c>
      <c r="X22" s="8">
        <v>2.9104960000000002</v>
      </c>
      <c r="Y22" s="8">
        <v>2.8567469999999998E-5</v>
      </c>
      <c r="Z22" s="8">
        <v>6.4081550000000004E-4</v>
      </c>
      <c r="AA22" s="8">
        <v>0</v>
      </c>
      <c r="AB22" s="8">
        <v>2.0098389999999999E-4</v>
      </c>
      <c r="AC22" s="8"/>
      <c r="AD22" s="18">
        <f t="shared" si="1"/>
        <v>3.7361404735452027E-2</v>
      </c>
      <c r="AE22" s="18">
        <f t="shared" si="1"/>
        <v>0.1387263522169451</v>
      </c>
      <c r="AF22" s="18">
        <f t="shared" si="1"/>
        <v>0.28496654162486834</v>
      </c>
      <c r="AG22" s="18">
        <f t="shared" si="1"/>
        <v>48.817113985493258</v>
      </c>
      <c r="AH22" s="18">
        <f t="shared" si="1"/>
        <v>4.7915593743030698E-4</v>
      </c>
      <c r="AI22" s="18">
        <f t="shared" si="1"/>
        <v>1.0748258477995109E-2</v>
      </c>
      <c r="AJ22" s="18">
        <f t="shared" si="1"/>
        <v>0</v>
      </c>
      <c r="AK22" s="18">
        <f t="shared" si="1"/>
        <v>3.3710590756864042E-3</v>
      </c>
    </row>
    <row r="23" spans="1:37">
      <c r="A23" s="1">
        <v>2018</v>
      </c>
      <c r="B23" s="1" t="s">
        <v>26</v>
      </c>
      <c r="C23" s="1" t="s">
        <v>27</v>
      </c>
      <c r="D23" s="1">
        <v>2270002018</v>
      </c>
      <c r="E23" s="15" t="s">
        <v>39</v>
      </c>
      <c r="F23" s="15" t="s">
        <v>29</v>
      </c>
      <c r="G23" s="15">
        <v>750</v>
      </c>
      <c r="H23" s="4" t="s">
        <v>96</v>
      </c>
      <c r="I23" s="4" t="s">
        <v>203</v>
      </c>
      <c r="J23" s="4" t="s">
        <v>30</v>
      </c>
      <c r="K23" s="4" t="s">
        <v>31</v>
      </c>
      <c r="L23" s="4" t="s">
        <v>36</v>
      </c>
      <c r="M23" s="4" t="s">
        <v>33</v>
      </c>
      <c r="N23" s="4" t="s">
        <v>34</v>
      </c>
      <c r="O23" s="4" t="s">
        <v>35</v>
      </c>
      <c r="P23" s="4" t="s">
        <v>35</v>
      </c>
      <c r="Q23" s="4" t="s">
        <v>35</v>
      </c>
      <c r="R23" s="8">
        <v>39.588099999999997</v>
      </c>
      <c r="S23" s="8">
        <v>120.2381</v>
      </c>
      <c r="T23" s="8">
        <v>3026.433</v>
      </c>
      <c r="U23" s="8">
        <v>2.564644E-2</v>
      </c>
      <c r="V23" s="8">
        <v>9.4780359999999994E-2</v>
      </c>
      <c r="W23" s="8">
        <v>0.1997883</v>
      </c>
      <c r="X23" s="8">
        <v>33.352739999999997</v>
      </c>
      <c r="Y23" s="8">
        <v>3.3535260000000001E-4</v>
      </c>
      <c r="Z23" s="8">
        <v>7.4471939999999999E-3</v>
      </c>
      <c r="AA23" s="8">
        <v>0</v>
      </c>
      <c r="AB23" s="8">
        <v>2.3140370000000001E-3</v>
      </c>
      <c r="AC23" s="8"/>
      <c r="AD23" s="18">
        <f t="shared" si="1"/>
        <v>6.5172158270441439E-3</v>
      </c>
      <c r="AE23" s="18">
        <f t="shared" si="1"/>
        <v>2.408537256184257E-2</v>
      </c>
      <c r="AF23" s="18">
        <f t="shared" si="1"/>
        <v>5.0769754820483598E-2</v>
      </c>
      <c r="AG23" s="18">
        <f t="shared" si="1"/>
        <v>8.4755235035852259</v>
      </c>
      <c r="AH23" s="18">
        <f t="shared" si="1"/>
        <v>8.5219050767295721E-5</v>
      </c>
      <c r="AI23" s="18">
        <f t="shared" si="1"/>
        <v>1.8924642408017717E-3</v>
      </c>
      <c r="AJ23" s="18">
        <f t="shared" si="1"/>
        <v>0</v>
      </c>
      <c r="AK23" s="18">
        <f t="shared" si="1"/>
        <v>5.8803789378821187E-4</v>
      </c>
    </row>
    <row r="24" spans="1:37">
      <c r="A24" s="5">
        <v>2018</v>
      </c>
      <c r="B24" s="5" t="s">
        <v>26</v>
      </c>
      <c r="C24" s="5" t="s">
        <v>27</v>
      </c>
      <c r="D24" s="5">
        <v>2270002021</v>
      </c>
      <c r="E24" s="14" t="s">
        <v>40</v>
      </c>
      <c r="F24" s="14" t="s">
        <v>29</v>
      </c>
      <c r="G24" s="14">
        <v>25</v>
      </c>
      <c r="H24" s="6" t="s">
        <v>81</v>
      </c>
      <c r="I24" s="6" t="s">
        <v>202</v>
      </c>
      <c r="J24" s="6" t="s">
        <v>30</v>
      </c>
      <c r="K24" s="6" t="s">
        <v>31</v>
      </c>
      <c r="L24" s="6" t="s">
        <v>32</v>
      </c>
      <c r="M24" s="6" t="s">
        <v>33</v>
      </c>
      <c r="N24" s="6" t="s">
        <v>34</v>
      </c>
      <c r="O24" s="6" t="s">
        <v>35</v>
      </c>
      <c r="P24" s="6" t="s">
        <v>35</v>
      </c>
      <c r="Q24" s="6" t="s">
        <v>35</v>
      </c>
      <c r="R24" s="7">
        <v>0.16196949999999999</v>
      </c>
      <c r="S24" s="7">
        <v>0.36818909999999999</v>
      </c>
      <c r="T24" s="7">
        <v>0.21155869999999999</v>
      </c>
      <c r="U24" s="7">
        <v>2.801993E-6</v>
      </c>
      <c r="V24" s="7">
        <v>9.5635760000000004E-6</v>
      </c>
      <c r="W24" s="7">
        <v>1.770635E-5</v>
      </c>
      <c r="X24" s="7">
        <v>2.3226409999999999E-3</v>
      </c>
      <c r="Y24" s="7">
        <v>2.946991E-8</v>
      </c>
      <c r="Z24" s="7">
        <v>6.6113150000000003E-7</v>
      </c>
      <c r="AA24" s="7">
        <v>0</v>
      </c>
      <c r="AB24" s="7">
        <v>2.5281930000000001E-7</v>
      </c>
      <c r="AC24" s="7"/>
      <c r="AD24" s="17">
        <f t="shared" si="1"/>
        <v>1.7050059935314628</v>
      </c>
      <c r="AE24" s="17">
        <f t="shared" si="1"/>
        <v>5.819412967696084</v>
      </c>
      <c r="AF24" s="17">
        <f t="shared" si="1"/>
        <v>10.77427133956645</v>
      </c>
      <c r="AG24" s="17">
        <f t="shared" si="1"/>
        <v>1413.3214557716274</v>
      </c>
      <c r="AH24" s="17">
        <f t="shared" si="1"/>
        <v>1.7932369273882122E-2</v>
      </c>
      <c r="AI24" s="17">
        <f t="shared" si="1"/>
        <v>0.40229692579975984</v>
      </c>
      <c r="AJ24" s="17">
        <f t="shared" si="1"/>
        <v>0</v>
      </c>
      <c r="AK24" s="17">
        <f t="shared" si="1"/>
        <v>0.1538399352819329</v>
      </c>
    </row>
    <row r="25" spans="1:37">
      <c r="A25" s="5">
        <v>2018</v>
      </c>
      <c r="B25" s="5" t="s">
        <v>26</v>
      </c>
      <c r="C25" s="5" t="s">
        <v>27</v>
      </c>
      <c r="D25" s="5">
        <v>2270002021</v>
      </c>
      <c r="E25" s="14" t="s">
        <v>40</v>
      </c>
      <c r="F25" s="14" t="s">
        <v>29</v>
      </c>
      <c r="G25" s="14">
        <v>50</v>
      </c>
      <c r="H25" s="6" t="s">
        <v>75</v>
      </c>
      <c r="I25" s="6" t="s">
        <v>201</v>
      </c>
      <c r="J25" s="6" t="s">
        <v>30</v>
      </c>
      <c r="K25" s="6" t="s">
        <v>31</v>
      </c>
      <c r="L25" s="6" t="s">
        <v>32</v>
      </c>
      <c r="M25" s="6" t="s">
        <v>33</v>
      </c>
      <c r="N25" s="6" t="s">
        <v>34</v>
      </c>
      <c r="O25" s="6" t="s">
        <v>35</v>
      </c>
      <c r="P25" s="6" t="s">
        <v>35</v>
      </c>
      <c r="Q25" s="6" t="s">
        <v>35</v>
      </c>
      <c r="R25" s="7">
        <v>0.13705110000000001</v>
      </c>
      <c r="S25" s="7">
        <v>0.31367719999999999</v>
      </c>
      <c r="T25" s="7">
        <v>0.34849970000000002</v>
      </c>
      <c r="U25" s="7">
        <v>1.298829E-5</v>
      </c>
      <c r="V25" s="7">
        <v>4.2371630000000001E-5</v>
      </c>
      <c r="W25" s="7">
        <v>3.3984230000000001E-5</v>
      </c>
      <c r="X25" s="7">
        <v>3.7492390000000001E-3</v>
      </c>
      <c r="Y25" s="7">
        <v>4.8468299999999997E-8</v>
      </c>
      <c r="Z25" s="7">
        <v>2.9284089999999998E-6</v>
      </c>
      <c r="AA25" s="7">
        <v>0</v>
      </c>
      <c r="AB25" s="7">
        <v>1.1719120000000001E-6</v>
      </c>
      <c r="AC25" s="7"/>
      <c r="AD25" s="17">
        <f t="shared" si="1"/>
        <v>5.4817539202260539</v>
      </c>
      <c r="AE25" s="17">
        <f t="shared" si="1"/>
        <v>17.88309691721296</v>
      </c>
      <c r="AF25" s="17">
        <f t="shared" si="1"/>
        <v>14.343164960773427</v>
      </c>
      <c r="AG25" s="17">
        <f t="shared" si="1"/>
        <v>1582.3796347413254</v>
      </c>
      <c r="AH25" s="17">
        <f t="shared" si="1"/>
        <v>2.0456218142010416E-2</v>
      </c>
      <c r="AI25" s="17">
        <f t="shared" si="1"/>
        <v>1.2359454182017229</v>
      </c>
      <c r="AJ25" s="17">
        <f t="shared" si="1"/>
        <v>0</v>
      </c>
      <c r="AK25" s="17">
        <f t="shared" si="1"/>
        <v>0.4946096214482395</v>
      </c>
    </row>
    <row r="26" spans="1:37">
      <c r="A26" s="5">
        <v>2018</v>
      </c>
      <c r="B26" s="5" t="s">
        <v>26</v>
      </c>
      <c r="C26" s="5" t="s">
        <v>27</v>
      </c>
      <c r="D26" s="5">
        <v>2270002021</v>
      </c>
      <c r="E26" s="14" t="s">
        <v>40</v>
      </c>
      <c r="F26" s="14" t="s">
        <v>29</v>
      </c>
      <c r="G26" s="14">
        <v>120</v>
      </c>
      <c r="H26" s="6" t="s">
        <v>73</v>
      </c>
      <c r="I26" s="6" t="s">
        <v>200</v>
      </c>
      <c r="J26" s="6" t="s">
        <v>30</v>
      </c>
      <c r="K26" s="6" t="s">
        <v>31</v>
      </c>
      <c r="L26" s="6" t="s">
        <v>32</v>
      </c>
      <c r="M26" s="6" t="s">
        <v>33</v>
      </c>
      <c r="N26" s="6" t="s">
        <v>34</v>
      </c>
      <c r="O26" s="6" t="s">
        <v>35</v>
      </c>
      <c r="P26" s="6" t="s">
        <v>35</v>
      </c>
      <c r="Q26" s="6" t="s">
        <v>35</v>
      </c>
      <c r="R26" s="7">
        <v>1.974782</v>
      </c>
      <c r="S26" s="7">
        <v>4.519806</v>
      </c>
      <c r="T26" s="7">
        <v>11.271660000000001</v>
      </c>
      <c r="U26" s="7">
        <v>1.835626E-4</v>
      </c>
      <c r="V26" s="7">
        <v>8.6097050000000003E-4</v>
      </c>
      <c r="W26" s="7">
        <v>1.104505E-3</v>
      </c>
      <c r="X26" s="7">
        <v>0.1230527</v>
      </c>
      <c r="Y26" s="7">
        <v>1.4434710000000001E-6</v>
      </c>
      <c r="Z26" s="7">
        <v>9.1437199999999999E-5</v>
      </c>
      <c r="AA26" s="7">
        <v>0</v>
      </c>
      <c r="AB26" s="7">
        <v>1.656256E-5</v>
      </c>
      <c r="AC26" s="7"/>
      <c r="AD26" s="17">
        <f t="shared" si="1"/>
        <v>0.15547731843728102</v>
      </c>
      <c r="AE26" s="17">
        <f t="shared" si="1"/>
        <v>0.72924105778412973</v>
      </c>
      <c r="AF26" s="17">
        <f t="shared" si="1"/>
        <v>0.93551450894991173</v>
      </c>
      <c r="AG26" s="17">
        <f t="shared" si="1"/>
        <v>104.22550030598397</v>
      </c>
      <c r="AH26" s="17">
        <f t="shared" si="1"/>
        <v>1.2226183346824493E-3</v>
      </c>
      <c r="AI26" s="17">
        <f t="shared" si="1"/>
        <v>7.7447206900606955E-2</v>
      </c>
      <c r="AJ26" s="17">
        <f t="shared" si="1"/>
        <v>0</v>
      </c>
      <c r="AK26" s="17">
        <f t="shared" si="1"/>
        <v>1.4028469934815553E-2</v>
      </c>
    </row>
    <row r="27" spans="1:37">
      <c r="A27" s="5">
        <v>2018</v>
      </c>
      <c r="B27" s="5" t="s">
        <v>26</v>
      </c>
      <c r="C27" s="5" t="s">
        <v>27</v>
      </c>
      <c r="D27" s="5">
        <v>2270002021</v>
      </c>
      <c r="E27" s="14" t="s">
        <v>40</v>
      </c>
      <c r="F27" s="14" t="s">
        <v>29</v>
      </c>
      <c r="G27" s="14">
        <v>175</v>
      </c>
      <c r="H27" s="6" t="s">
        <v>71</v>
      </c>
      <c r="I27" s="6" t="s">
        <v>199</v>
      </c>
      <c r="J27" s="6" t="s">
        <v>30</v>
      </c>
      <c r="K27" s="6" t="s">
        <v>31</v>
      </c>
      <c r="L27" s="6" t="s">
        <v>32</v>
      </c>
      <c r="M27" s="6" t="s">
        <v>33</v>
      </c>
      <c r="N27" s="6" t="s">
        <v>34</v>
      </c>
      <c r="O27" s="6" t="s">
        <v>35</v>
      </c>
      <c r="P27" s="6" t="s">
        <v>35</v>
      </c>
      <c r="Q27" s="6" t="s">
        <v>35</v>
      </c>
      <c r="R27" s="7">
        <v>0.92820979999999997</v>
      </c>
      <c r="S27" s="7">
        <v>2.1244510000000001</v>
      </c>
      <c r="T27" s="7">
        <v>9.7869209999999995</v>
      </c>
      <c r="U27" s="7">
        <v>1.137453E-4</v>
      </c>
      <c r="V27" s="7">
        <v>6.3396899999999996E-4</v>
      </c>
      <c r="W27" s="7">
        <v>8.0897499999999997E-4</v>
      </c>
      <c r="X27" s="7">
        <v>0.10721310000000001</v>
      </c>
      <c r="Y27" s="7">
        <v>1.206331E-6</v>
      </c>
      <c r="Z27" s="7">
        <v>4.5489850000000003E-5</v>
      </c>
      <c r="AA27" s="7">
        <v>0</v>
      </c>
      <c r="AB27" s="7">
        <v>1.026305E-5</v>
      </c>
      <c r="AC27" s="7"/>
      <c r="AD27" s="17">
        <f t="shared" si="1"/>
        <v>0.29902368235391397</v>
      </c>
      <c r="AE27" s="17">
        <f t="shared" si="1"/>
        <v>1.6666336532430657</v>
      </c>
      <c r="AF27" s="17">
        <f t="shared" si="1"/>
        <v>2.1267048698474356</v>
      </c>
      <c r="AG27" s="17">
        <f t="shared" si="1"/>
        <v>281.85125854499853</v>
      </c>
      <c r="AH27" s="17">
        <f t="shared" si="1"/>
        <v>3.1713093882356404E-3</v>
      </c>
      <c r="AI27" s="17">
        <f t="shared" si="1"/>
        <v>0.11958773203576054</v>
      </c>
      <c r="AJ27" s="17">
        <f t="shared" si="1"/>
        <v>0</v>
      </c>
      <c r="AK27" s="17">
        <f t="shared" si="1"/>
        <v>2.6980411526298993E-2</v>
      </c>
    </row>
    <row r="28" spans="1:37">
      <c r="A28" s="5">
        <v>2018</v>
      </c>
      <c r="B28" s="5" t="s">
        <v>26</v>
      </c>
      <c r="C28" s="5" t="s">
        <v>27</v>
      </c>
      <c r="D28" s="5">
        <v>2270002021</v>
      </c>
      <c r="E28" s="14" t="s">
        <v>40</v>
      </c>
      <c r="F28" s="14" t="s">
        <v>29</v>
      </c>
      <c r="G28" s="14">
        <v>250</v>
      </c>
      <c r="H28" s="6" t="s">
        <v>87</v>
      </c>
      <c r="I28" s="6" t="s">
        <v>198</v>
      </c>
      <c r="J28" s="6" t="s">
        <v>30</v>
      </c>
      <c r="K28" s="6" t="s">
        <v>31</v>
      </c>
      <c r="L28" s="6" t="s">
        <v>36</v>
      </c>
      <c r="M28" s="6" t="s">
        <v>33</v>
      </c>
      <c r="N28" s="6" t="s">
        <v>34</v>
      </c>
      <c r="O28" s="6" t="s">
        <v>35</v>
      </c>
      <c r="P28" s="6" t="s">
        <v>35</v>
      </c>
      <c r="Q28" s="6" t="s">
        <v>35</v>
      </c>
      <c r="R28" s="7">
        <v>0.26164300000000001</v>
      </c>
      <c r="S28" s="7">
        <v>0.59883830000000005</v>
      </c>
      <c r="T28" s="7">
        <v>3.3181120000000002</v>
      </c>
      <c r="U28" s="7">
        <v>2.883988E-5</v>
      </c>
      <c r="V28" s="7">
        <v>9.160808E-5</v>
      </c>
      <c r="W28" s="7">
        <v>2.4818280000000001E-4</v>
      </c>
      <c r="X28" s="7">
        <v>3.6583490000000003E-2</v>
      </c>
      <c r="Y28" s="7">
        <v>4.1162700000000001E-7</v>
      </c>
      <c r="Z28" s="7">
        <v>8.9933450000000005E-6</v>
      </c>
      <c r="AA28" s="7">
        <v>0</v>
      </c>
      <c r="AB28" s="7">
        <v>2.6021750000000002E-6</v>
      </c>
      <c r="AC28" s="7"/>
      <c r="AD28" s="17">
        <f t="shared" si="1"/>
        <v>0.66794052402107051</v>
      </c>
      <c r="AE28" s="17">
        <f t="shared" si="1"/>
        <v>2.1216714133264132</v>
      </c>
      <c r="AF28" s="17">
        <f t="shared" si="1"/>
        <v>5.7479902650432848</v>
      </c>
      <c r="AG28" s="17">
        <f t="shared" si="1"/>
        <v>847.28492216748452</v>
      </c>
      <c r="AH28" s="17">
        <f t="shared" si="1"/>
        <v>9.5334083942520288E-3</v>
      </c>
      <c r="AI28" s="17">
        <f t="shared" si="1"/>
        <v>0.20828864655478016</v>
      </c>
      <c r="AJ28" s="17">
        <f t="shared" si="1"/>
        <v>0</v>
      </c>
      <c r="AK28" s="17">
        <f t="shared" si="1"/>
        <v>6.0267176323012761E-2</v>
      </c>
    </row>
    <row r="29" spans="1:37">
      <c r="A29" s="1">
        <v>2018</v>
      </c>
      <c r="B29" s="1" t="s">
        <v>26</v>
      </c>
      <c r="C29" s="1" t="s">
        <v>27</v>
      </c>
      <c r="D29" s="1">
        <v>2270002024</v>
      </c>
      <c r="E29" s="15" t="s">
        <v>41</v>
      </c>
      <c r="F29" s="15" t="s">
        <v>29</v>
      </c>
      <c r="G29" s="15">
        <v>50</v>
      </c>
      <c r="H29" s="4" t="s">
        <v>103</v>
      </c>
      <c r="I29" s="4" t="s">
        <v>197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35</v>
      </c>
      <c r="Q29" s="4" t="s">
        <v>35</v>
      </c>
      <c r="R29" s="8">
        <v>0.12459190000000001</v>
      </c>
      <c r="S29" s="8">
        <v>0.15412149999999999</v>
      </c>
      <c r="T29" s="8">
        <v>0.1000945</v>
      </c>
      <c r="U29" s="8">
        <v>2.4684470000000002E-6</v>
      </c>
      <c r="V29" s="8">
        <v>9.5910059999999999E-6</v>
      </c>
      <c r="W29" s="8">
        <v>8.7872169999999993E-6</v>
      </c>
      <c r="X29" s="8">
        <v>1.08617E-3</v>
      </c>
      <c r="Y29" s="8">
        <v>1.4041459999999999E-8</v>
      </c>
      <c r="Z29" s="8">
        <v>6.0126450000000004E-7</v>
      </c>
      <c r="AA29" s="8">
        <v>0</v>
      </c>
      <c r="AB29" s="8">
        <v>2.22724E-7</v>
      </c>
      <c r="AC29" s="8"/>
      <c r="AD29" s="18">
        <f t="shared" si="1"/>
        <v>2.3324041645464848</v>
      </c>
      <c r="AE29" s="18">
        <f t="shared" si="1"/>
        <v>9.0624195441872235</v>
      </c>
      <c r="AF29" s="18">
        <f t="shared" si="1"/>
        <v>8.3029295445977418</v>
      </c>
      <c r="AG29" s="18">
        <f t="shared" si="1"/>
        <v>1026.3082137900692</v>
      </c>
      <c r="AH29" s="18">
        <f t="shared" si="1"/>
        <v>1.3267596906197655E-2</v>
      </c>
      <c r="AI29" s="18">
        <f t="shared" si="1"/>
        <v>0.56812717623427178</v>
      </c>
      <c r="AJ29" s="18">
        <f t="shared" si="1"/>
        <v>0</v>
      </c>
      <c r="AK29" s="18">
        <f t="shared" si="1"/>
        <v>0.21044907390940587</v>
      </c>
    </row>
    <row r="30" spans="1:37">
      <c r="A30" s="1">
        <v>2018</v>
      </c>
      <c r="B30" s="1" t="s">
        <v>26</v>
      </c>
      <c r="C30" s="1" t="s">
        <v>27</v>
      </c>
      <c r="D30" s="1">
        <v>2270002024</v>
      </c>
      <c r="E30" s="15" t="s">
        <v>41</v>
      </c>
      <c r="F30" s="15" t="s">
        <v>29</v>
      </c>
      <c r="G30" s="15">
        <v>120</v>
      </c>
      <c r="H30" s="4" t="s">
        <v>73</v>
      </c>
      <c r="I30" s="4" t="s">
        <v>196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35</v>
      </c>
      <c r="Q30" s="4" t="s">
        <v>35</v>
      </c>
      <c r="R30" s="8">
        <v>2.491838E-2</v>
      </c>
      <c r="S30" s="8">
        <v>3.0824299999999999E-2</v>
      </c>
      <c r="T30" s="8">
        <v>8.9698369999999999E-2</v>
      </c>
      <c r="U30" s="8">
        <v>1.0406010000000001E-6</v>
      </c>
      <c r="V30" s="8">
        <v>6.2766500000000003E-6</v>
      </c>
      <c r="W30" s="8">
        <v>7.2010540000000004E-6</v>
      </c>
      <c r="X30" s="8">
        <v>9.8189710000000006E-4</v>
      </c>
      <c r="Y30" s="8">
        <v>1.1518150000000001E-8</v>
      </c>
      <c r="Z30" s="8">
        <v>5.2154390000000001E-7</v>
      </c>
      <c r="AA30" s="8">
        <v>0</v>
      </c>
      <c r="AB30" s="8">
        <v>9.3891740000000001E-8</v>
      </c>
      <c r="AC30" s="8"/>
      <c r="AD30" s="18">
        <f t="shared" si="1"/>
        <v>10.242194223530847</v>
      </c>
      <c r="AE30" s="18">
        <f t="shared" si="1"/>
        <v>61.778403416030628</v>
      </c>
      <c r="AF30" s="18">
        <f t="shared" si="1"/>
        <v>70.876919858940852</v>
      </c>
      <c r="AG30" s="18">
        <f t="shared" si="1"/>
        <v>9664.396637829188</v>
      </c>
      <c r="AH30" s="18">
        <f t="shared" si="1"/>
        <v>0.11336826448923441</v>
      </c>
      <c r="AI30" s="18">
        <f t="shared" si="1"/>
        <v>5.133335370519295</v>
      </c>
      <c r="AJ30" s="18">
        <f t="shared" si="1"/>
        <v>0</v>
      </c>
      <c r="AK30" s="18">
        <f t="shared" si="1"/>
        <v>0.92413656825743973</v>
      </c>
    </row>
    <row r="31" spans="1:37">
      <c r="A31" s="1">
        <v>2018</v>
      </c>
      <c r="B31" s="1" t="s">
        <v>26</v>
      </c>
      <c r="C31" s="1" t="s">
        <v>27</v>
      </c>
      <c r="D31" s="1">
        <v>2270002024</v>
      </c>
      <c r="E31" s="15" t="s">
        <v>41</v>
      </c>
      <c r="F31" s="15" t="s">
        <v>29</v>
      </c>
      <c r="G31" s="15">
        <v>175</v>
      </c>
      <c r="H31" s="4" t="s">
        <v>71</v>
      </c>
      <c r="I31" s="4" t="s">
        <v>195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35</v>
      </c>
      <c r="Q31" s="4" t="s">
        <v>35</v>
      </c>
      <c r="R31" s="8">
        <v>1.8688779999999999E-2</v>
      </c>
      <c r="S31" s="8">
        <v>2.311823E-2</v>
      </c>
      <c r="T31" s="8">
        <v>9.0245649999999997E-2</v>
      </c>
      <c r="U31" s="8">
        <v>7.4405629999999998E-7</v>
      </c>
      <c r="V31" s="8">
        <v>5.4037579999999999E-6</v>
      </c>
      <c r="W31" s="8">
        <v>5.9182539999999997E-6</v>
      </c>
      <c r="X31" s="8">
        <v>9.9058650000000007E-4</v>
      </c>
      <c r="Y31" s="8">
        <v>1.11458E-8</v>
      </c>
      <c r="Z31" s="8">
        <v>3.0032010000000002E-7</v>
      </c>
      <c r="AA31" s="8">
        <v>0</v>
      </c>
      <c r="AB31" s="8">
        <v>6.7135030000000002E-8</v>
      </c>
      <c r="AC31" s="8"/>
      <c r="AD31" s="18">
        <f t="shared" si="1"/>
        <v>8.9276110142242331</v>
      </c>
      <c r="AE31" s="18">
        <f t="shared" si="1"/>
        <v>64.837364375521474</v>
      </c>
      <c r="AF31" s="18">
        <f t="shared" si="1"/>
        <v>71.010580241544403</v>
      </c>
      <c r="AG31" s="18">
        <f t="shared" si="1"/>
        <v>11885.620682120203</v>
      </c>
      <c r="AH31" s="18">
        <f t="shared" si="1"/>
        <v>0.13373365273883234</v>
      </c>
      <c r="AI31" s="18">
        <f t="shared" si="1"/>
        <v>3.6034115060284062</v>
      </c>
      <c r="AJ31" s="18">
        <f t="shared" si="1"/>
        <v>0</v>
      </c>
      <c r="AK31" s="18">
        <f t="shared" si="1"/>
        <v>0.80552430409940001</v>
      </c>
    </row>
    <row r="32" spans="1:37">
      <c r="A32" s="1">
        <v>2018</v>
      </c>
      <c r="B32" s="1" t="s">
        <v>26</v>
      </c>
      <c r="C32" s="1" t="s">
        <v>27</v>
      </c>
      <c r="D32" s="1">
        <v>2270002024</v>
      </c>
      <c r="E32" s="15" t="s">
        <v>41</v>
      </c>
      <c r="F32" s="15" t="s">
        <v>29</v>
      </c>
      <c r="G32" s="15">
        <v>250</v>
      </c>
      <c r="H32" s="4" t="s">
        <v>87</v>
      </c>
      <c r="I32" s="4" t="s">
        <v>194</v>
      </c>
      <c r="J32" s="4" t="s">
        <v>30</v>
      </c>
      <c r="K32" s="4" t="s">
        <v>31</v>
      </c>
      <c r="L32" s="4" t="s">
        <v>36</v>
      </c>
      <c r="M32" s="4" t="s">
        <v>33</v>
      </c>
      <c r="N32" s="4" t="s">
        <v>34</v>
      </c>
      <c r="O32" s="4" t="s">
        <v>35</v>
      </c>
      <c r="P32" s="4" t="s">
        <v>35</v>
      </c>
      <c r="Q32" s="4" t="s">
        <v>35</v>
      </c>
      <c r="R32" s="8">
        <v>3.7377569999999999E-2</v>
      </c>
      <c r="S32" s="8">
        <v>4.623646E-2</v>
      </c>
      <c r="T32" s="8">
        <v>0.28208670000000002</v>
      </c>
      <c r="U32" s="8">
        <v>1.7004930000000001E-6</v>
      </c>
      <c r="V32" s="8">
        <v>6.5947709999999998E-6</v>
      </c>
      <c r="W32" s="8">
        <v>1.633913E-5</v>
      </c>
      <c r="X32" s="8">
        <v>3.1151350000000002E-3</v>
      </c>
      <c r="Y32" s="8">
        <v>3.5050599999999999E-8</v>
      </c>
      <c r="Z32" s="8">
        <v>5.323984E-7</v>
      </c>
      <c r="AA32" s="8">
        <v>0</v>
      </c>
      <c r="AB32" s="8">
        <v>1.5343269999999999E-7</v>
      </c>
      <c r="AC32" s="8"/>
      <c r="AD32" s="18">
        <f t="shared" si="1"/>
        <v>3.5706085622672128</v>
      </c>
      <c r="AE32" s="18">
        <f t="shared" si="1"/>
        <v>13.847364146039714</v>
      </c>
      <c r="AF32" s="18">
        <f t="shared" si="1"/>
        <v>34.308072704796245</v>
      </c>
      <c r="AG32" s="18">
        <f t="shared" si="1"/>
        <v>6541.0017586772037</v>
      </c>
      <c r="AH32" s="18">
        <f t="shared" si="1"/>
        <v>7.3597464072244448E-2</v>
      </c>
      <c r="AI32" s="18">
        <f t="shared" si="1"/>
        <v>1.1179030349300847</v>
      </c>
      <c r="AJ32" s="18">
        <f t="shared" si="1"/>
        <v>0</v>
      </c>
      <c r="AK32" s="18">
        <f t="shared" si="1"/>
        <v>0.3221701661528607</v>
      </c>
    </row>
    <row r="33" spans="1:37">
      <c r="A33" s="1">
        <v>2018</v>
      </c>
      <c r="B33" s="1" t="s">
        <v>26</v>
      </c>
      <c r="C33" s="1" t="s">
        <v>27</v>
      </c>
      <c r="D33" s="1">
        <v>2270002024</v>
      </c>
      <c r="E33" s="15" t="s">
        <v>41</v>
      </c>
      <c r="F33" s="15" t="s">
        <v>29</v>
      </c>
      <c r="G33" s="15">
        <v>500</v>
      </c>
      <c r="H33" s="4" t="s">
        <v>98</v>
      </c>
      <c r="I33" s="4" t="s">
        <v>193</v>
      </c>
      <c r="J33" s="4" t="s">
        <v>30</v>
      </c>
      <c r="K33" s="4" t="s">
        <v>31</v>
      </c>
      <c r="L33" s="4" t="s">
        <v>36</v>
      </c>
      <c r="M33" s="4" t="s">
        <v>33</v>
      </c>
      <c r="N33" s="4" t="s">
        <v>34</v>
      </c>
      <c r="O33" s="4" t="s">
        <v>35</v>
      </c>
      <c r="P33" s="4" t="s">
        <v>35</v>
      </c>
      <c r="Q33" s="4" t="s">
        <v>35</v>
      </c>
      <c r="R33" s="8">
        <v>0.31147970000000003</v>
      </c>
      <c r="S33" s="8">
        <v>0.38530379999999997</v>
      </c>
      <c r="T33" s="8">
        <v>3.855934</v>
      </c>
      <c r="U33" s="8">
        <v>2.1620429999999999E-5</v>
      </c>
      <c r="V33" s="8">
        <v>9.6966269999999998E-5</v>
      </c>
      <c r="W33" s="8">
        <v>1.9970200000000001E-4</v>
      </c>
      <c r="X33" s="8">
        <v>4.257785E-2</v>
      </c>
      <c r="Y33" s="8">
        <v>4.1791540000000002E-7</v>
      </c>
      <c r="Z33" s="8">
        <v>6.7516769999999997E-6</v>
      </c>
      <c r="AA33" s="8">
        <v>0</v>
      </c>
      <c r="AB33" s="8">
        <v>1.950777E-6</v>
      </c>
      <c r="AC33" s="8"/>
      <c r="AD33" s="18">
        <f t="shared" si="1"/>
        <v>0.32686191777910051</v>
      </c>
      <c r="AE33" s="18">
        <f t="shared" si="1"/>
        <v>1.4659551624128691</v>
      </c>
      <c r="AF33" s="18">
        <f t="shared" si="1"/>
        <v>3.019134157106123</v>
      </c>
      <c r="AG33" s="18">
        <f t="shared" si="1"/>
        <v>643.70031983225465</v>
      </c>
      <c r="AH33" s="18">
        <f t="shared" si="1"/>
        <v>6.3181273042867284E-3</v>
      </c>
      <c r="AI33" s="18">
        <f t="shared" si="1"/>
        <v>0.10207318228384192</v>
      </c>
      <c r="AJ33" s="18">
        <f t="shared" si="1"/>
        <v>0</v>
      </c>
      <c r="AK33" s="18">
        <f t="shared" si="1"/>
        <v>2.9492230791864932E-2</v>
      </c>
    </row>
    <row r="34" spans="1:37">
      <c r="A34" s="1">
        <v>2018</v>
      </c>
      <c r="B34" s="1" t="s">
        <v>26</v>
      </c>
      <c r="C34" s="1" t="s">
        <v>27</v>
      </c>
      <c r="D34" s="1">
        <v>2270002024</v>
      </c>
      <c r="E34" s="15" t="s">
        <v>41</v>
      </c>
      <c r="F34" s="15" t="s">
        <v>29</v>
      </c>
      <c r="G34" s="15">
        <v>750</v>
      </c>
      <c r="H34" s="4" t="s">
        <v>96</v>
      </c>
      <c r="I34" s="4" t="s">
        <v>192</v>
      </c>
      <c r="J34" s="4" t="s">
        <v>30</v>
      </c>
      <c r="K34" s="4" t="s">
        <v>31</v>
      </c>
      <c r="L34" s="4" t="s">
        <v>36</v>
      </c>
      <c r="M34" s="4" t="s">
        <v>33</v>
      </c>
      <c r="N34" s="4" t="s">
        <v>34</v>
      </c>
      <c r="O34" s="4" t="s">
        <v>35</v>
      </c>
      <c r="P34" s="4" t="s">
        <v>35</v>
      </c>
      <c r="Q34" s="4" t="s">
        <v>35</v>
      </c>
      <c r="R34" s="8">
        <v>7.5646050000000002</v>
      </c>
      <c r="S34" s="8">
        <v>9.3574970000000004</v>
      </c>
      <c r="T34" s="8">
        <v>146.9221</v>
      </c>
      <c r="U34" s="8">
        <v>8.3468560000000004E-4</v>
      </c>
      <c r="V34" s="8">
        <v>3.6945889999999999E-3</v>
      </c>
      <c r="W34" s="8">
        <v>7.8362859999999996E-3</v>
      </c>
      <c r="X34" s="8">
        <v>1.622293</v>
      </c>
      <c r="Y34" s="8">
        <v>1.6311699999999998E-5</v>
      </c>
      <c r="Z34" s="8">
        <v>2.6155079999999999E-4</v>
      </c>
      <c r="AA34" s="8">
        <v>0</v>
      </c>
      <c r="AB34" s="8">
        <v>7.5312369999999999E-5</v>
      </c>
      <c r="AC34" s="8"/>
      <c r="AD34" s="18">
        <f t="shared" si="1"/>
        <v>1.4263258304863169E-2</v>
      </c>
      <c r="AE34" s="18">
        <f t="shared" si="1"/>
        <v>6.3133804198019103E-2</v>
      </c>
      <c r="AF34" s="18">
        <f t="shared" si="1"/>
        <v>0.13390787066265786</v>
      </c>
      <c r="AG34" s="18">
        <f t="shared" si="1"/>
        <v>27.722035824232957</v>
      </c>
      <c r="AH34" s="18">
        <f t="shared" si="1"/>
        <v>2.7873727603715281E-4</v>
      </c>
      <c r="AI34" s="18">
        <f t="shared" si="1"/>
        <v>4.4694273151994063E-3</v>
      </c>
      <c r="AJ34" s="18">
        <f t="shared" si="1"/>
        <v>0</v>
      </c>
      <c r="AK34" s="18">
        <f t="shared" si="1"/>
        <v>1.2869513824863249E-3</v>
      </c>
    </row>
    <row r="35" spans="1:37">
      <c r="A35" s="5">
        <v>2018</v>
      </c>
      <c r="B35" s="5" t="s">
        <v>26</v>
      </c>
      <c r="C35" s="5" t="s">
        <v>27</v>
      </c>
      <c r="D35" s="5">
        <v>2270002027</v>
      </c>
      <c r="E35" s="14" t="s">
        <v>42</v>
      </c>
      <c r="F35" s="14" t="s">
        <v>29</v>
      </c>
      <c r="G35" s="14">
        <v>15</v>
      </c>
      <c r="H35" s="6" t="s">
        <v>79</v>
      </c>
      <c r="I35" s="6" t="s">
        <v>191</v>
      </c>
      <c r="J35" s="6" t="s">
        <v>30</v>
      </c>
      <c r="K35" s="6" t="s">
        <v>31</v>
      </c>
      <c r="L35" s="6" t="s">
        <v>32</v>
      </c>
      <c r="M35" s="6" t="s">
        <v>33</v>
      </c>
      <c r="N35" s="6" t="s">
        <v>34</v>
      </c>
      <c r="O35" s="6" t="s">
        <v>35</v>
      </c>
      <c r="P35" s="6" t="s">
        <v>35</v>
      </c>
      <c r="Q35" s="6" t="s">
        <v>35</v>
      </c>
      <c r="R35" s="7">
        <v>17.53631</v>
      </c>
      <c r="S35" s="7">
        <v>36.06474</v>
      </c>
      <c r="T35" s="7">
        <v>10.154120000000001</v>
      </c>
      <c r="U35" s="7">
        <v>1.2939049999999999E-4</v>
      </c>
      <c r="V35" s="7">
        <v>6.787055E-4</v>
      </c>
      <c r="W35" s="7">
        <v>8.1029229999999999E-4</v>
      </c>
      <c r="X35" s="7">
        <v>0.1111552</v>
      </c>
      <c r="Y35" s="7">
        <v>1.729672E-6</v>
      </c>
      <c r="Z35" s="7">
        <v>3.1662490000000003E-5</v>
      </c>
      <c r="AA35" s="7">
        <v>0</v>
      </c>
      <c r="AB35" s="7">
        <v>1.167469E-5</v>
      </c>
      <c r="AC35" s="7"/>
      <c r="AD35" s="17">
        <f t="shared" si="1"/>
        <v>1.2373516843290735E-2</v>
      </c>
      <c r="AE35" s="17">
        <f t="shared" si="1"/>
        <v>6.490409988278939E-2</v>
      </c>
      <c r="AF35" s="17">
        <f t="shared" si="1"/>
        <v>7.748764725415537E-2</v>
      </c>
      <c r="AG35" s="17">
        <f t="shared" si="1"/>
        <v>10.629688728456497</v>
      </c>
      <c r="AH35" s="17">
        <f t="shared" si="1"/>
        <v>1.6540724106768563E-4</v>
      </c>
      <c r="AI35" s="17">
        <f t="shared" si="1"/>
        <v>3.0278602626585762E-3</v>
      </c>
      <c r="AJ35" s="17">
        <f t="shared" si="1"/>
        <v>0</v>
      </c>
      <c r="AK35" s="17">
        <f t="shared" si="1"/>
        <v>1.1164418821721681E-3</v>
      </c>
    </row>
    <row r="36" spans="1:37">
      <c r="A36" s="5">
        <v>2018</v>
      </c>
      <c r="B36" s="5" t="s">
        <v>26</v>
      </c>
      <c r="C36" s="5" t="s">
        <v>27</v>
      </c>
      <c r="D36" s="5">
        <v>2270002027</v>
      </c>
      <c r="E36" s="14" t="s">
        <v>42</v>
      </c>
      <c r="F36" s="14" t="s">
        <v>29</v>
      </c>
      <c r="G36" s="14">
        <v>50</v>
      </c>
      <c r="H36" s="6" t="s">
        <v>190</v>
      </c>
      <c r="I36" s="6" t="s">
        <v>189</v>
      </c>
      <c r="J36" s="6" t="s">
        <v>30</v>
      </c>
      <c r="K36" s="6" t="s">
        <v>31</v>
      </c>
      <c r="L36" s="6" t="s">
        <v>32</v>
      </c>
      <c r="M36" s="6" t="s">
        <v>33</v>
      </c>
      <c r="N36" s="6" t="s">
        <v>34</v>
      </c>
      <c r="O36" s="6" t="s">
        <v>35</v>
      </c>
      <c r="P36" s="6" t="s">
        <v>35</v>
      </c>
      <c r="Q36" s="6" t="s">
        <v>35</v>
      </c>
      <c r="R36" s="7">
        <v>8.7214319999999998E-2</v>
      </c>
      <c r="S36" s="7">
        <v>0.12794549999999999</v>
      </c>
      <c r="T36" s="7">
        <v>0.21254319999999999</v>
      </c>
      <c r="U36" s="7">
        <v>4.1570820000000003E-6</v>
      </c>
      <c r="V36" s="7">
        <v>1.89579E-5</v>
      </c>
      <c r="W36" s="7">
        <v>1.8005309999999999E-5</v>
      </c>
      <c r="X36" s="7">
        <v>2.3131459999999999E-3</v>
      </c>
      <c r="Y36" s="7">
        <v>2.9903199999999997E-8</v>
      </c>
      <c r="Z36" s="7">
        <v>1.1019669999999999E-6</v>
      </c>
      <c r="AA36" s="7">
        <v>0</v>
      </c>
      <c r="AB36" s="7">
        <v>3.7508679999999999E-7</v>
      </c>
      <c r="AC36" s="7"/>
      <c r="AD36" s="17">
        <f t="shared" si="1"/>
        <v>6.7594103691515883</v>
      </c>
      <c r="AE36" s="17">
        <f t="shared" si="1"/>
        <v>30.825522767493855</v>
      </c>
      <c r="AF36" s="17">
        <f t="shared" si="1"/>
        <v>29.276612564724193</v>
      </c>
      <c r="AG36" s="17">
        <f t="shared" si="1"/>
        <v>3761.1726344973499</v>
      </c>
      <c r="AH36" s="17">
        <f t="shared" si="1"/>
        <v>4.8622567500668436E-2</v>
      </c>
      <c r="AI36" s="17">
        <f t="shared" si="1"/>
        <v>1.7917970264389462</v>
      </c>
      <c r="AJ36" s="17">
        <f t="shared" si="1"/>
        <v>0</v>
      </c>
      <c r="AK36" s="17">
        <f t="shared" ref="AK36:AK99" si="2">AB36/$S36/$R36*2000*453.6/$G36</f>
        <v>0.60989068901019694</v>
      </c>
    </row>
    <row r="37" spans="1:37">
      <c r="A37" s="5">
        <v>2018</v>
      </c>
      <c r="B37" s="5" t="s">
        <v>26</v>
      </c>
      <c r="C37" s="5" t="s">
        <v>27</v>
      </c>
      <c r="D37" s="5">
        <v>2270002027</v>
      </c>
      <c r="E37" s="14" t="s">
        <v>42</v>
      </c>
      <c r="F37" s="14" t="s">
        <v>29</v>
      </c>
      <c r="G37" s="14">
        <v>120</v>
      </c>
      <c r="H37" s="6" t="s">
        <v>73</v>
      </c>
      <c r="I37" s="6" t="s">
        <v>188</v>
      </c>
      <c r="J37" s="6" t="s">
        <v>30</v>
      </c>
      <c r="K37" s="6" t="s">
        <v>31</v>
      </c>
      <c r="L37" s="6" t="s">
        <v>32</v>
      </c>
      <c r="M37" s="6" t="s">
        <v>33</v>
      </c>
      <c r="N37" s="6" t="s">
        <v>34</v>
      </c>
      <c r="O37" s="6" t="s">
        <v>35</v>
      </c>
      <c r="P37" s="6" t="s">
        <v>35</v>
      </c>
      <c r="Q37" s="6" t="s">
        <v>35</v>
      </c>
      <c r="R37" s="7">
        <v>1.426577</v>
      </c>
      <c r="S37" s="7">
        <v>2.092822</v>
      </c>
      <c r="T37" s="7">
        <v>7.6522940000000004</v>
      </c>
      <c r="U37" s="7">
        <v>7.2874500000000002E-5</v>
      </c>
      <c r="V37" s="7">
        <v>5.2258399999999998E-4</v>
      </c>
      <c r="W37" s="7">
        <v>5.4919980000000005E-4</v>
      </c>
      <c r="X37" s="7">
        <v>8.3853739999999996E-2</v>
      </c>
      <c r="Y37" s="7">
        <v>9.8364749999999993E-7</v>
      </c>
      <c r="Z37" s="7">
        <v>3.7330419999999999E-5</v>
      </c>
      <c r="AA37" s="7">
        <v>0</v>
      </c>
      <c r="AB37" s="7">
        <v>6.5753509999999999E-6</v>
      </c>
      <c r="AC37" s="7"/>
      <c r="AD37" s="17">
        <f t="shared" ref="AD37:AJ68" si="3">U37/$S37/$R37*2000*453.6/$G37</f>
        <v>0.18453122877933598</v>
      </c>
      <c r="AE37" s="17">
        <f t="shared" si="3"/>
        <v>1.3232758737338919</v>
      </c>
      <c r="AF37" s="17">
        <f t="shared" si="3"/>
        <v>1.390671825389753</v>
      </c>
      <c r="AG37" s="17">
        <f t="shared" si="3"/>
        <v>212.33262224705427</v>
      </c>
      <c r="AH37" s="17">
        <f t="shared" si="3"/>
        <v>2.490770871302333E-3</v>
      </c>
      <c r="AI37" s="17">
        <f t="shared" si="3"/>
        <v>9.4527280097272695E-2</v>
      </c>
      <c r="AJ37" s="17">
        <f t="shared" si="3"/>
        <v>0</v>
      </c>
      <c r="AK37" s="17">
        <f t="shared" si="2"/>
        <v>1.6649961230408929E-2</v>
      </c>
    </row>
    <row r="38" spans="1:37">
      <c r="A38" s="5">
        <v>2018</v>
      </c>
      <c r="B38" s="5" t="s">
        <v>26</v>
      </c>
      <c r="C38" s="5" t="s">
        <v>27</v>
      </c>
      <c r="D38" s="5">
        <v>2270002027</v>
      </c>
      <c r="E38" s="14" t="s">
        <v>42</v>
      </c>
      <c r="F38" s="14" t="s">
        <v>29</v>
      </c>
      <c r="G38" s="14">
        <v>175</v>
      </c>
      <c r="H38" s="6" t="s">
        <v>71</v>
      </c>
      <c r="I38" s="6" t="s">
        <v>187</v>
      </c>
      <c r="J38" s="6" t="s">
        <v>30</v>
      </c>
      <c r="K38" s="6" t="s">
        <v>31</v>
      </c>
      <c r="L38" s="6" t="s">
        <v>32</v>
      </c>
      <c r="M38" s="6" t="s">
        <v>33</v>
      </c>
      <c r="N38" s="6" t="s">
        <v>34</v>
      </c>
      <c r="O38" s="6" t="s">
        <v>35</v>
      </c>
      <c r="P38" s="6" t="s">
        <v>35</v>
      </c>
      <c r="Q38" s="6" t="s">
        <v>35</v>
      </c>
      <c r="R38" s="7">
        <v>0.88460240000000001</v>
      </c>
      <c r="S38" s="7">
        <v>1.297733</v>
      </c>
      <c r="T38" s="7">
        <v>9.1211020000000005</v>
      </c>
      <c r="U38" s="7">
        <v>6.2021480000000001E-5</v>
      </c>
      <c r="V38" s="7">
        <v>5.3644160000000001E-4</v>
      </c>
      <c r="W38" s="7">
        <v>5.1639160000000004E-4</v>
      </c>
      <c r="X38" s="7">
        <v>0.10018870000000001</v>
      </c>
      <c r="Y38" s="7">
        <v>1.127294E-6</v>
      </c>
      <c r="Z38" s="7">
        <v>2.502977E-5</v>
      </c>
      <c r="AA38" s="7">
        <v>0</v>
      </c>
      <c r="AB38" s="7">
        <v>5.5960969999999998E-6</v>
      </c>
      <c r="AC38" s="7"/>
      <c r="AD38" s="17">
        <f t="shared" si="3"/>
        <v>0.28007455627183242</v>
      </c>
      <c r="AE38" s="17">
        <f t="shared" si="3"/>
        <v>2.4224453058158533</v>
      </c>
      <c r="AF38" s="17">
        <f t="shared" si="3"/>
        <v>2.3319041763031385</v>
      </c>
      <c r="AG38" s="17">
        <f t="shared" si="3"/>
        <v>452.42883104291838</v>
      </c>
      <c r="AH38" s="17">
        <f t="shared" si="3"/>
        <v>5.0905971098706296E-3</v>
      </c>
      <c r="AI38" s="17">
        <f t="shared" si="3"/>
        <v>0.11302861083508524</v>
      </c>
      <c r="AJ38" s="17">
        <f t="shared" si="3"/>
        <v>0</v>
      </c>
      <c r="AK38" s="17">
        <f t="shared" si="2"/>
        <v>2.5270670485920885E-2</v>
      </c>
    </row>
    <row r="39" spans="1:37">
      <c r="A39" s="5">
        <v>2018</v>
      </c>
      <c r="B39" s="5" t="s">
        <v>26</v>
      </c>
      <c r="C39" s="5" t="s">
        <v>27</v>
      </c>
      <c r="D39" s="5">
        <v>2270002027</v>
      </c>
      <c r="E39" s="14" t="s">
        <v>42</v>
      </c>
      <c r="F39" s="14" t="s">
        <v>29</v>
      </c>
      <c r="G39" s="14">
        <v>250</v>
      </c>
      <c r="H39" s="6" t="s">
        <v>87</v>
      </c>
      <c r="I39" s="6" t="s">
        <v>186</v>
      </c>
      <c r="J39" s="6" t="s">
        <v>30</v>
      </c>
      <c r="K39" s="6" t="s">
        <v>31</v>
      </c>
      <c r="L39" s="6" t="s">
        <v>36</v>
      </c>
      <c r="M39" s="6" t="s">
        <v>33</v>
      </c>
      <c r="N39" s="6" t="s">
        <v>34</v>
      </c>
      <c r="O39" s="6" t="s">
        <v>35</v>
      </c>
      <c r="P39" s="6" t="s">
        <v>35</v>
      </c>
      <c r="Q39" s="6" t="s">
        <v>35</v>
      </c>
      <c r="R39" s="7">
        <v>0.18688779999999999</v>
      </c>
      <c r="S39" s="7">
        <v>0.27416879999999999</v>
      </c>
      <c r="T39" s="7">
        <v>3.1638920000000001</v>
      </c>
      <c r="U39" s="7">
        <v>1.57471E-5</v>
      </c>
      <c r="V39" s="7">
        <v>6.6476920000000002E-5</v>
      </c>
      <c r="W39" s="7">
        <v>1.5484219999999999E-4</v>
      </c>
      <c r="X39" s="7">
        <v>3.4965120000000002E-2</v>
      </c>
      <c r="Y39" s="7">
        <v>3.9341750000000002E-7</v>
      </c>
      <c r="Z39" s="7">
        <v>4.6100090000000004E-6</v>
      </c>
      <c r="AA39" s="7">
        <v>0</v>
      </c>
      <c r="AB39" s="7">
        <v>1.4208349999999999E-6</v>
      </c>
      <c r="AC39" s="7"/>
      <c r="AD39" s="17">
        <f t="shared" si="3"/>
        <v>1.1152304928003107</v>
      </c>
      <c r="AE39" s="17">
        <f t="shared" si="3"/>
        <v>4.7079835811957009</v>
      </c>
      <c r="AF39" s="17">
        <f t="shared" si="3"/>
        <v>10.966129827859367</v>
      </c>
      <c r="AG39" s="17">
        <f t="shared" si="3"/>
        <v>2476.2761402684937</v>
      </c>
      <c r="AH39" s="17">
        <f t="shared" si="3"/>
        <v>2.7862348775410474E-2</v>
      </c>
      <c r="AI39" s="17">
        <f t="shared" si="3"/>
        <v>0.32648694736706241</v>
      </c>
      <c r="AJ39" s="17">
        <f t="shared" si="3"/>
        <v>0</v>
      </c>
      <c r="AK39" s="17">
        <f t="shared" si="2"/>
        <v>0.10062541783807365</v>
      </c>
    </row>
    <row r="40" spans="1:37">
      <c r="A40" s="1">
        <v>2018</v>
      </c>
      <c r="B40" s="1" t="s">
        <v>26</v>
      </c>
      <c r="C40" s="1" t="s">
        <v>27</v>
      </c>
      <c r="D40" s="1">
        <v>2270002030</v>
      </c>
      <c r="E40" s="15" t="s">
        <v>43</v>
      </c>
      <c r="F40" s="15" t="s">
        <v>29</v>
      </c>
      <c r="G40" s="15">
        <v>15</v>
      </c>
      <c r="H40" s="4" t="s">
        <v>79</v>
      </c>
      <c r="I40" s="4" t="s">
        <v>185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35</v>
      </c>
      <c r="Q40" s="4" t="s">
        <v>35</v>
      </c>
      <c r="R40" s="8">
        <v>0.46721960000000001</v>
      </c>
      <c r="S40" s="8">
        <v>0.79175859999999998</v>
      </c>
      <c r="T40" s="8">
        <v>0.30583749999999998</v>
      </c>
      <c r="U40" s="8">
        <v>3.8971850000000004E-6</v>
      </c>
      <c r="V40" s="8">
        <v>2.044232E-5</v>
      </c>
      <c r="W40" s="8">
        <v>2.4405649999999999E-5</v>
      </c>
      <c r="X40" s="8">
        <v>3.3479450000000002E-3</v>
      </c>
      <c r="Y40" s="8">
        <v>5.2096989999999997E-8</v>
      </c>
      <c r="Z40" s="8">
        <v>9.5366070000000003E-7</v>
      </c>
      <c r="AA40" s="8">
        <v>0</v>
      </c>
      <c r="AB40" s="8">
        <v>3.5163669999999998E-7</v>
      </c>
      <c r="AC40" s="8"/>
      <c r="AD40" s="18">
        <f t="shared" si="3"/>
        <v>0.63716067283523248</v>
      </c>
      <c r="AE40" s="18">
        <f t="shared" si="3"/>
        <v>3.3421668115609418</v>
      </c>
      <c r="AF40" s="18">
        <f t="shared" si="3"/>
        <v>3.9901416984262208</v>
      </c>
      <c r="AG40" s="18">
        <f t="shared" si="3"/>
        <v>547.36403040023811</v>
      </c>
      <c r="AH40" s="18">
        <f t="shared" si="3"/>
        <v>8.5174691992015716E-3</v>
      </c>
      <c r="AI40" s="18">
        <f t="shared" si="3"/>
        <v>0.15591640973382551</v>
      </c>
      <c r="AJ40" s="18">
        <f t="shared" si="3"/>
        <v>0</v>
      </c>
      <c r="AK40" s="18">
        <f t="shared" si="2"/>
        <v>5.7489977090017727E-2</v>
      </c>
    </row>
    <row r="41" spans="1:37">
      <c r="A41" s="1">
        <v>2018</v>
      </c>
      <c r="B41" s="1" t="s">
        <v>26</v>
      </c>
      <c r="C41" s="1" t="s">
        <v>27</v>
      </c>
      <c r="D41" s="1">
        <v>2270002030</v>
      </c>
      <c r="E41" s="15" t="s">
        <v>43</v>
      </c>
      <c r="F41" s="15" t="s">
        <v>29</v>
      </c>
      <c r="G41" s="15">
        <v>25</v>
      </c>
      <c r="H41" s="4" t="s">
        <v>77</v>
      </c>
      <c r="I41" s="4" t="s">
        <v>184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35</v>
      </c>
      <c r="Q41" s="4" t="s">
        <v>35</v>
      </c>
      <c r="R41" s="8">
        <v>0.49213790000000002</v>
      </c>
      <c r="S41" s="8">
        <v>0.8339858</v>
      </c>
      <c r="T41" s="8">
        <v>1.249161</v>
      </c>
      <c r="U41" s="8">
        <v>1.6544529999999999E-5</v>
      </c>
      <c r="V41" s="8">
        <v>5.6468709999999998E-5</v>
      </c>
      <c r="W41" s="8">
        <v>1.045482E-4</v>
      </c>
      <c r="X41" s="8">
        <v>1.3714169999999999E-2</v>
      </c>
      <c r="Y41" s="8">
        <v>1.7400690000000001E-7</v>
      </c>
      <c r="Z41" s="8">
        <v>3.903111E-6</v>
      </c>
      <c r="AA41" s="8">
        <v>0</v>
      </c>
      <c r="AB41" s="8">
        <v>1.492787E-6</v>
      </c>
      <c r="AC41" s="8"/>
      <c r="AD41" s="18">
        <f t="shared" si="3"/>
        <v>1.4627563737858003</v>
      </c>
      <c r="AE41" s="18">
        <f t="shared" si="3"/>
        <v>4.9925845866858687</v>
      </c>
      <c r="AF41" s="18">
        <f t="shared" si="3"/>
        <v>9.2434506098289049</v>
      </c>
      <c r="AG41" s="18">
        <f t="shared" si="3"/>
        <v>1212.5149266060753</v>
      </c>
      <c r="AH41" s="18">
        <f t="shared" si="3"/>
        <v>1.5384522984799715E-2</v>
      </c>
      <c r="AI41" s="18">
        <f t="shared" si="3"/>
        <v>0.34508689535716458</v>
      </c>
      <c r="AJ41" s="18">
        <f t="shared" si="3"/>
        <v>0</v>
      </c>
      <c r="AK41" s="18">
        <f t="shared" si="2"/>
        <v>0.13198221399789439</v>
      </c>
    </row>
    <row r="42" spans="1:37">
      <c r="A42" s="1">
        <v>2018</v>
      </c>
      <c r="B42" s="1" t="s">
        <v>26</v>
      </c>
      <c r="C42" s="1" t="s">
        <v>27</v>
      </c>
      <c r="D42" s="1">
        <v>2270002030</v>
      </c>
      <c r="E42" s="15" t="s">
        <v>43</v>
      </c>
      <c r="F42" s="15" t="s">
        <v>29</v>
      </c>
      <c r="G42" s="15">
        <v>50</v>
      </c>
      <c r="H42" s="4" t="s">
        <v>75</v>
      </c>
      <c r="I42" s="4" t="s">
        <v>183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35</v>
      </c>
      <c r="Q42" s="4" t="s">
        <v>35</v>
      </c>
      <c r="R42" s="8">
        <v>18.732389999999999</v>
      </c>
      <c r="S42" s="8">
        <v>32.245730000000002</v>
      </c>
      <c r="T42" s="8">
        <v>49.281999999999996</v>
      </c>
      <c r="U42" s="8">
        <v>1.857278E-3</v>
      </c>
      <c r="V42" s="8">
        <v>5.8950269999999997E-3</v>
      </c>
      <c r="W42" s="8">
        <v>4.7856929999999997E-3</v>
      </c>
      <c r="X42" s="8">
        <v>0.53025310000000003</v>
      </c>
      <c r="Y42" s="8">
        <v>6.8548489999999999E-6</v>
      </c>
      <c r="Z42" s="8">
        <v>4.1399269999999998E-4</v>
      </c>
      <c r="AA42" s="8">
        <v>0</v>
      </c>
      <c r="AB42" s="8">
        <v>1.6757919999999999E-4</v>
      </c>
      <c r="AC42" s="8"/>
      <c r="AD42" s="18">
        <f t="shared" si="3"/>
        <v>5.5788482376027675E-2</v>
      </c>
      <c r="AE42" s="18">
        <f t="shared" si="3"/>
        <v>0.17707344290715085</v>
      </c>
      <c r="AF42" s="18">
        <f t="shared" si="3"/>
        <v>0.14375152755138379</v>
      </c>
      <c r="AG42" s="18">
        <f t="shared" si="3"/>
        <v>15.927618657079902</v>
      </c>
      <c r="AH42" s="18">
        <f t="shared" si="3"/>
        <v>2.0590435175931173E-4</v>
      </c>
      <c r="AI42" s="18">
        <f t="shared" si="3"/>
        <v>1.2435415940830674E-2</v>
      </c>
      <c r="AJ42" s="18">
        <f t="shared" si="3"/>
        <v>0</v>
      </c>
      <c r="AK42" s="18">
        <f t="shared" si="2"/>
        <v>5.0337048335191703E-3</v>
      </c>
    </row>
    <row r="43" spans="1:37">
      <c r="A43" s="1">
        <v>2018</v>
      </c>
      <c r="B43" s="1" t="s">
        <v>26</v>
      </c>
      <c r="C43" s="1" t="s">
        <v>27</v>
      </c>
      <c r="D43" s="1">
        <v>2270002030</v>
      </c>
      <c r="E43" s="15" t="s">
        <v>43</v>
      </c>
      <c r="F43" s="15" t="s">
        <v>29</v>
      </c>
      <c r="G43" s="15">
        <v>120</v>
      </c>
      <c r="H43" s="4" t="s">
        <v>73</v>
      </c>
      <c r="I43" s="4" t="s">
        <v>182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35</v>
      </c>
      <c r="Q43" s="4" t="s">
        <v>35</v>
      </c>
      <c r="R43" s="8">
        <v>25.385590000000001</v>
      </c>
      <c r="S43" s="8">
        <v>43.69847</v>
      </c>
      <c r="T43" s="8">
        <v>129.75309999999999</v>
      </c>
      <c r="U43" s="8">
        <v>2.11356E-3</v>
      </c>
      <c r="V43" s="8">
        <v>9.8321099999999998E-3</v>
      </c>
      <c r="W43" s="8">
        <v>1.2938170000000001E-2</v>
      </c>
      <c r="X43" s="8">
        <v>1.416636</v>
      </c>
      <c r="Y43" s="8">
        <v>1.661787E-5</v>
      </c>
      <c r="Z43" s="8">
        <v>1.054546E-3</v>
      </c>
      <c r="AA43" s="8">
        <v>0</v>
      </c>
      <c r="AB43" s="8">
        <v>1.9070320000000001E-4</v>
      </c>
      <c r="AC43" s="8"/>
      <c r="AD43" s="18">
        <f t="shared" si="3"/>
        <v>1.4403992404609758E-2</v>
      </c>
      <c r="AE43" s="18">
        <f t="shared" si="3"/>
        <v>6.700620647688621E-2</v>
      </c>
      <c r="AF43" s="18">
        <f t="shared" si="3"/>
        <v>8.8174124420196176E-2</v>
      </c>
      <c r="AG43" s="18">
        <f t="shared" si="3"/>
        <v>9.6544286341985792</v>
      </c>
      <c r="AH43" s="18">
        <f t="shared" si="3"/>
        <v>1.1325142094891671E-4</v>
      </c>
      <c r="AI43" s="18">
        <f t="shared" si="3"/>
        <v>7.1867714066842685E-3</v>
      </c>
      <c r="AJ43" s="18">
        <f t="shared" si="3"/>
        <v>0</v>
      </c>
      <c r="AK43" s="18">
        <f t="shared" si="2"/>
        <v>1.2996496169187417E-3</v>
      </c>
    </row>
    <row r="44" spans="1:37">
      <c r="A44" s="1">
        <v>2018</v>
      </c>
      <c r="B44" s="1" t="s">
        <v>26</v>
      </c>
      <c r="C44" s="1" t="s">
        <v>27</v>
      </c>
      <c r="D44" s="1">
        <v>2270002030</v>
      </c>
      <c r="E44" s="15" t="s">
        <v>43</v>
      </c>
      <c r="F44" s="15" t="s">
        <v>29</v>
      </c>
      <c r="G44" s="15">
        <v>175</v>
      </c>
      <c r="H44" s="4" t="s">
        <v>71</v>
      </c>
      <c r="I44" s="4" t="s">
        <v>181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35</v>
      </c>
      <c r="Q44" s="4" t="s">
        <v>35</v>
      </c>
      <c r="R44" s="8">
        <v>2.7783989999999998</v>
      </c>
      <c r="S44" s="8">
        <v>4.7827039999999998</v>
      </c>
      <c r="T44" s="8">
        <v>31.380849999999999</v>
      </c>
      <c r="U44" s="8">
        <v>3.6300500000000001E-4</v>
      </c>
      <c r="V44" s="8">
        <v>2.0164950000000001E-3</v>
      </c>
      <c r="W44" s="8">
        <v>2.6524059999999999E-3</v>
      </c>
      <c r="X44" s="8">
        <v>0.34380169999999999</v>
      </c>
      <c r="Y44" s="8">
        <v>3.8683610000000001E-6</v>
      </c>
      <c r="Z44" s="8">
        <v>1.4672350000000001E-4</v>
      </c>
      <c r="AA44" s="8">
        <v>0</v>
      </c>
      <c r="AB44" s="8">
        <v>3.275335E-5</v>
      </c>
      <c r="AC44" s="8"/>
      <c r="AD44" s="18">
        <f t="shared" si="3"/>
        <v>0.14161507364071466</v>
      </c>
      <c r="AE44" s="18">
        <f t="shared" si="3"/>
        <v>0.78667260208849143</v>
      </c>
      <c r="AF44" s="18">
        <f t="shared" si="3"/>
        <v>1.0347534359446102</v>
      </c>
      <c r="AG44" s="18">
        <f t="shared" si="3"/>
        <v>134.12350536026466</v>
      </c>
      <c r="AH44" s="18">
        <f t="shared" si="3"/>
        <v>1.5091203368655208E-3</v>
      </c>
      <c r="AI44" s="18">
        <f t="shared" si="3"/>
        <v>5.7239595204813684E-2</v>
      </c>
      <c r="AJ44" s="18">
        <f t="shared" si="3"/>
        <v>0</v>
      </c>
      <c r="AK44" s="18">
        <f t="shared" si="2"/>
        <v>1.2777697475875264E-2</v>
      </c>
    </row>
    <row r="45" spans="1:37">
      <c r="A45" s="1">
        <v>2018</v>
      </c>
      <c r="B45" s="1" t="s">
        <v>26</v>
      </c>
      <c r="C45" s="1" t="s">
        <v>27</v>
      </c>
      <c r="D45" s="1">
        <v>2270002030</v>
      </c>
      <c r="E45" s="15" t="s">
        <v>43</v>
      </c>
      <c r="F45" s="15" t="s">
        <v>29</v>
      </c>
      <c r="G45" s="15">
        <v>250</v>
      </c>
      <c r="H45" s="4" t="s">
        <v>87</v>
      </c>
      <c r="I45" s="4" t="s">
        <v>180</v>
      </c>
      <c r="J45" s="4" t="s">
        <v>30</v>
      </c>
      <c r="K45" s="4" t="s">
        <v>31</v>
      </c>
      <c r="L45" s="4" t="s">
        <v>36</v>
      </c>
      <c r="M45" s="4" t="s">
        <v>33</v>
      </c>
      <c r="N45" s="4" t="s">
        <v>34</v>
      </c>
      <c r="O45" s="4" t="s">
        <v>35</v>
      </c>
      <c r="P45" s="4" t="s">
        <v>35</v>
      </c>
      <c r="Q45" s="4" t="s">
        <v>35</v>
      </c>
      <c r="R45" s="8">
        <v>0.24918380000000001</v>
      </c>
      <c r="S45" s="8">
        <v>0.42894199999999999</v>
      </c>
      <c r="T45" s="8">
        <v>4.332999</v>
      </c>
      <c r="U45" s="8">
        <v>3.826984E-5</v>
      </c>
      <c r="V45" s="8">
        <v>1.245005E-4</v>
      </c>
      <c r="W45" s="8">
        <v>3.33381E-4</v>
      </c>
      <c r="X45" s="8">
        <v>4.7762829999999999E-2</v>
      </c>
      <c r="Y45" s="8">
        <v>5.3741380000000001E-7</v>
      </c>
      <c r="Z45" s="8">
        <v>1.249442E-5</v>
      </c>
      <c r="AA45" s="8">
        <v>0</v>
      </c>
      <c r="AB45" s="8">
        <v>3.4530249999999999E-6</v>
      </c>
      <c r="AC45" s="8"/>
      <c r="AD45" s="18">
        <f t="shared" si="3"/>
        <v>1.2992756596199093</v>
      </c>
      <c r="AE45" s="18">
        <f t="shared" si="3"/>
        <v>4.2268394448607181</v>
      </c>
      <c r="AF45" s="18">
        <f t="shared" si="3"/>
        <v>11.318412062337989</v>
      </c>
      <c r="AG45" s="18">
        <f t="shared" si="3"/>
        <v>1621.5662896307792</v>
      </c>
      <c r="AH45" s="18">
        <f t="shared" si="3"/>
        <v>1.8245403416472135E-2</v>
      </c>
      <c r="AI45" s="18">
        <f t="shared" si="3"/>
        <v>0.42419032290357594</v>
      </c>
      <c r="AJ45" s="18">
        <f t="shared" si="3"/>
        <v>0</v>
      </c>
      <c r="AK45" s="18">
        <f t="shared" si="2"/>
        <v>0.11723151532797202</v>
      </c>
    </row>
    <row r="46" spans="1:37">
      <c r="A46" s="1">
        <v>2018</v>
      </c>
      <c r="B46" s="1" t="s">
        <v>26</v>
      </c>
      <c r="C46" s="1" t="s">
        <v>27</v>
      </c>
      <c r="D46" s="1">
        <v>2270002030</v>
      </c>
      <c r="E46" s="15" t="s">
        <v>43</v>
      </c>
      <c r="F46" s="15" t="s">
        <v>29</v>
      </c>
      <c r="G46" s="15">
        <v>500</v>
      </c>
      <c r="H46" s="4" t="s">
        <v>98</v>
      </c>
      <c r="I46" s="4" t="s">
        <v>179</v>
      </c>
      <c r="J46" s="4" t="s">
        <v>30</v>
      </c>
      <c r="K46" s="4" t="s">
        <v>31</v>
      </c>
      <c r="L46" s="4" t="s">
        <v>36</v>
      </c>
      <c r="M46" s="4" t="s">
        <v>33</v>
      </c>
      <c r="N46" s="4" t="s">
        <v>34</v>
      </c>
      <c r="O46" s="4" t="s">
        <v>35</v>
      </c>
      <c r="P46" s="4" t="s">
        <v>35</v>
      </c>
      <c r="Q46" s="4" t="s">
        <v>35</v>
      </c>
      <c r="R46" s="8">
        <v>0.31770929999999997</v>
      </c>
      <c r="S46" s="8">
        <v>0.54690099999999997</v>
      </c>
      <c r="T46" s="8">
        <v>7.7193579999999997</v>
      </c>
      <c r="U46" s="8">
        <v>6.3237889999999999E-5</v>
      </c>
      <c r="V46" s="8">
        <v>2.6022650000000002E-4</v>
      </c>
      <c r="W46" s="8">
        <v>5.3303590000000004E-4</v>
      </c>
      <c r="X46" s="8">
        <v>8.5051070000000006E-2</v>
      </c>
      <c r="Y46" s="8">
        <v>8.3480429999999997E-7</v>
      </c>
      <c r="Z46" s="8">
        <v>2.0235099999999999E-5</v>
      </c>
      <c r="AA46" s="8">
        <v>0</v>
      </c>
      <c r="AB46" s="8">
        <v>5.7058520000000002E-6</v>
      </c>
      <c r="AC46" s="8"/>
      <c r="AD46" s="18">
        <f t="shared" si="3"/>
        <v>0.66034632137646809</v>
      </c>
      <c r="AE46" s="18">
        <f t="shared" si="3"/>
        <v>2.7173520811601004</v>
      </c>
      <c r="AF46" s="18">
        <f t="shared" si="3"/>
        <v>5.5660980422748905</v>
      </c>
      <c r="AG46" s="18">
        <f t="shared" si="3"/>
        <v>888.12516046364749</v>
      </c>
      <c r="AH46" s="18">
        <f t="shared" si="3"/>
        <v>8.7172413338626169E-3</v>
      </c>
      <c r="AI46" s="18">
        <f t="shared" si="3"/>
        <v>0.21130012161514194</v>
      </c>
      <c r="AJ46" s="18">
        <f t="shared" si="3"/>
        <v>0</v>
      </c>
      <c r="AK46" s="18">
        <f t="shared" si="2"/>
        <v>5.9581974960242395E-2</v>
      </c>
    </row>
    <row r="47" spans="1:37">
      <c r="A47" s="1">
        <v>2018</v>
      </c>
      <c r="B47" s="1" t="s">
        <v>26</v>
      </c>
      <c r="C47" s="1" t="s">
        <v>27</v>
      </c>
      <c r="D47" s="1">
        <v>2270002030</v>
      </c>
      <c r="E47" s="15" t="s">
        <v>43</v>
      </c>
      <c r="F47" s="15" t="s">
        <v>29</v>
      </c>
      <c r="G47" s="15">
        <v>750</v>
      </c>
      <c r="H47" s="4" t="s">
        <v>96</v>
      </c>
      <c r="I47" s="4" t="s">
        <v>178</v>
      </c>
      <c r="J47" s="4" t="s">
        <v>30</v>
      </c>
      <c r="K47" s="4" t="s">
        <v>31</v>
      </c>
      <c r="L47" s="4" t="s">
        <v>36</v>
      </c>
      <c r="M47" s="4" t="s">
        <v>33</v>
      </c>
      <c r="N47" s="4" t="s">
        <v>34</v>
      </c>
      <c r="O47" s="4" t="s">
        <v>35</v>
      </c>
      <c r="P47" s="4" t="s">
        <v>35</v>
      </c>
      <c r="Q47" s="4" t="s">
        <v>35</v>
      </c>
      <c r="R47" s="8">
        <v>1.512921</v>
      </c>
      <c r="S47" s="8">
        <v>2.6043249999999998</v>
      </c>
      <c r="T47" s="8">
        <v>69.299620000000004</v>
      </c>
      <c r="U47" s="8">
        <v>5.7057440000000004E-4</v>
      </c>
      <c r="V47" s="8">
        <v>2.3361160000000001E-3</v>
      </c>
      <c r="W47" s="8">
        <v>4.9020330000000001E-3</v>
      </c>
      <c r="X47" s="8">
        <v>0.76352439999999999</v>
      </c>
      <c r="Y47" s="8">
        <v>7.6770260000000007E-6</v>
      </c>
      <c r="Z47" s="8">
        <v>1.840411E-4</v>
      </c>
      <c r="AA47" s="8">
        <v>0</v>
      </c>
      <c r="AB47" s="8">
        <v>5.1482020000000001E-5</v>
      </c>
      <c r="AC47" s="8"/>
      <c r="AD47" s="18">
        <f t="shared" si="3"/>
        <v>0.17516310270372382</v>
      </c>
      <c r="AE47" s="18">
        <f t="shared" si="3"/>
        <v>0.71717435418731079</v>
      </c>
      <c r="AF47" s="18">
        <f t="shared" si="3"/>
        <v>1.5048963112190858</v>
      </c>
      <c r="AG47" s="18">
        <f t="shared" si="3"/>
        <v>234.39765768320322</v>
      </c>
      <c r="AH47" s="18">
        <f t="shared" si="3"/>
        <v>2.3568034137128441E-3</v>
      </c>
      <c r="AI47" s="18">
        <f t="shared" si="3"/>
        <v>5.6499573238838439E-2</v>
      </c>
      <c r="AJ47" s="18">
        <f t="shared" si="3"/>
        <v>0</v>
      </c>
      <c r="AK47" s="18">
        <f t="shared" si="2"/>
        <v>1.5804687971726673E-2</v>
      </c>
    </row>
    <row r="48" spans="1:37">
      <c r="A48" s="5">
        <v>2018</v>
      </c>
      <c r="B48" s="5" t="s">
        <v>26</v>
      </c>
      <c r="C48" s="5" t="s">
        <v>27</v>
      </c>
      <c r="D48" s="5">
        <v>2270002033</v>
      </c>
      <c r="E48" s="14" t="s">
        <v>44</v>
      </c>
      <c r="F48" s="14" t="s">
        <v>29</v>
      </c>
      <c r="G48" s="14">
        <v>15</v>
      </c>
      <c r="H48" s="6" t="s">
        <v>79</v>
      </c>
      <c r="I48" s="6" t="s">
        <v>177</v>
      </c>
      <c r="J48" s="6" t="s">
        <v>30</v>
      </c>
      <c r="K48" s="6" t="s">
        <v>31</v>
      </c>
      <c r="L48" s="6" t="s">
        <v>32</v>
      </c>
      <c r="M48" s="6" t="s">
        <v>33</v>
      </c>
      <c r="N48" s="6" t="s">
        <v>32</v>
      </c>
      <c r="O48" s="6" t="s">
        <v>35</v>
      </c>
      <c r="P48" s="6" t="s">
        <v>35</v>
      </c>
      <c r="Q48" s="6" t="s">
        <v>35</v>
      </c>
      <c r="R48" s="7">
        <v>6.2295950000000003E-2</v>
      </c>
      <c r="S48" s="7">
        <v>0.1385364</v>
      </c>
      <c r="T48" s="7">
        <v>6.5405179999999993E-2</v>
      </c>
      <c r="U48" s="7">
        <v>8.3343599999999997E-7</v>
      </c>
      <c r="V48" s="7">
        <v>4.3717110000000001E-6</v>
      </c>
      <c r="W48" s="7">
        <v>5.2192940000000004E-6</v>
      </c>
      <c r="X48" s="7">
        <v>7.159779E-4</v>
      </c>
      <c r="Y48" s="7">
        <v>1.1141250000000001E-8</v>
      </c>
      <c r="Z48" s="7">
        <v>2.0394599999999999E-7</v>
      </c>
      <c r="AA48" s="7">
        <v>0</v>
      </c>
      <c r="AB48" s="7">
        <v>7.5199589999999993E-8</v>
      </c>
      <c r="AC48" s="7"/>
      <c r="AD48" s="17">
        <f t="shared" si="3"/>
        <v>5.8406385045494948</v>
      </c>
      <c r="AE48" s="17">
        <f t="shared" si="3"/>
        <v>30.636525896844606</v>
      </c>
      <c r="AF48" s="17">
        <f t="shared" si="3"/>
        <v>36.576305202756004</v>
      </c>
      <c r="AG48" s="17">
        <f t="shared" si="3"/>
        <v>5017.5035529380648</v>
      </c>
      <c r="AH48" s="17">
        <f t="shared" si="3"/>
        <v>7.8076797425131711E-2</v>
      </c>
      <c r="AI48" s="17">
        <f t="shared" si="3"/>
        <v>1.4292337509405058</v>
      </c>
      <c r="AJ48" s="17">
        <f t="shared" si="3"/>
        <v>0</v>
      </c>
      <c r="AK48" s="17">
        <f t="shared" si="2"/>
        <v>0.5269914197134935</v>
      </c>
    </row>
    <row r="49" spans="1:37">
      <c r="A49" s="5">
        <v>2018</v>
      </c>
      <c r="B49" s="5" t="s">
        <v>26</v>
      </c>
      <c r="C49" s="5" t="s">
        <v>27</v>
      </c>
      <c r="D49" s="5">
        <v>2270002033</v>
      </c>
      <c r="E49" s="14" t="s">
        <v>44</v>
      </c>
      <c r="F49" s="14" t="s">
        <v>29</v>
      </c>
      <c r="G49" s="14">
        <v>25</v>
      </c>
      <c r="H49" s="6" t="s">
        <v>77</v>
      </c>
      <c r="I49" s="6" t="s">
        <v>176</v>
      </c>
      <c r="J49" s="6" t="s">
        <v>30</v>
      </c>
      <c r="K49" s="6" t="s">
        <v>31</v>
      </c>
      <c r="L49" s="6" t="s">
        <v>32</v>
      </c>
      <c r="M49" s="6" t="s">
        <v>33</v>
      </c>
      <c r="N49" s="6" t="s">
        <v>32</v>
      </c>
      <c r="O49" s="6" t="s">
        <v>35</v>
      </c>
      <c r="P49" s="6" t="s">
        <v>35</v>
      </c>
      <c r="Q49" s="6" t="s">
        <v>35</v>
      </c>
      <c r="R49" s="7">
        <v>0.18688779999999999</v>
      </c>
      <c r="S49" s="7">
        <v>0.41560920000000001</v>
      </c>
      <c r="T49" s="7">
        <v>0.30236109999999999</v>
      </c>
      <c r="U49" s="7">
        <v>4.004626E-6</v>
      </c>
      <c r="V49" s="7">
        <v>1.366833E-5</v>
      </c>
      <c r="W49" s="7">
        <v>2.530603E-5</v>
      </c>
      <c r="X49" s="7">
        <v>3.3195339999999999E-3</v>
      </c>
      <c r="Y49" s="7">
        <v>4.2118590000000003E-8</v>
      </c>
      <c r="Z49" s="7">
        <v>9.4489329999999999E-7</v>
      </c>
      <c r="AA49" s="7">
        <v>0</v>
      </c>
      <c r="AB49" s="7">
        <v>3.6133099999999999E-7</v>
      </c>
      <c r="AC49" s="7"/>
      <c r="AD49" s="17">
        <f t="shared" si="3"/>
        <v>1.8709358262718907</v>
      </c>
      <c r="AE49" s="17">
        <f t="shared" si="3"/>
        <v>6.3857569426725194</v>
      </c>
      <c r="AF49" s="17">
        <f t="shared" si="3"/>
        <v>11.822816449703735</v>
      </c>
      <c r="AG49" s="17">
        <f t="shared" si="3"/>
        <v>1550.8651961825237</v>
      </c>
      <c r="AH49" s="17">
        <f t="shared" si="3"/>
        <v>1.9677537673444913E-2</v>
      </c>
      <c r="AI49" s="17">
        <f t="shared" si="3"/>
        <v>0.44144814696160739</v>
      </c>
      <c r="AJ49" s="17">
        <f t="shared" si="3"/>
        <v>0</v>
      </c>
      <c r="AK49" s="17">
        <f t="shared" si="2"/>
        <v>0.1688115477057405</v>
      </c>
    </row>
    <row r="50" spans="1:37">
      <c r="A50" s="5">
        <v>2018</v>
      </c>
      <c r="B50" s="5" t="s">
        <v>26</v>
      </c>
      <c r="C50" s="5" t="s">
        <v>27</v>
      </c>
      <c r="D50" s="5">
        <v>2270002033</v>
      </c>
      <c r="E50" s="14" t="s">
        <v>44</v>
      </c>
      <c r="F50" s="14" t="s">
        <v>29</v>
      </c>
      <c r="G50" s="14">
        <v>50</v>
      </c>
      <c r="H50" s="6" t="s">
        <v>75</v>
      </c>
      <c r="I50" s="6" t="s">
        <v>175</v>
      </c>
      <c r="J50" s="6" t="s">
        <v>30</v>
      </c>
      <c r="K50" s="6" t="s">
        <v>31</v>
      </c>
      <c r="L50" s="6" t="s">
        <v>32</v>
      </c>
      <c r="M50" s="6" t="s">
        <v>33</v>
      </c>
      <c r="N50" s="6" t="s">
        <v>32</v>
      </c>
      <c r="O50" s="6" t="s">
        <v>35</v>
      </c>
      <c r="P50" s="6" t="s">
        <v>35</v>
      </c>
      <c r="Q50" s="6" t="s">
        <v>35</v>
      </c>
      <c r="R50" s="7">
        <v>0.81607680000000005</v>
      </c>
      <c r="S50" s="7">
        <v>1.878738</v>
      </c>
      <c r="T50" s="7">
        <v>2.6596060000000001</v>
      </c>
      <c r="U50" s="7">
        <v>1.9180679999999999E-5</v>
      </c>
      <c r="V50" s="7">
        <v>2.0759009999999999E-4</v>
      </c>
      <c r="W50" s="7">
        <v>1.7823559999999999E-4</v>
      </c>
      <c r="X50" s="7">
        <v>2.912884E-2</v>
      </c>
      <c r="Y50" s="7">
        <v>3.7656319999999999E-7</v>
      </c>
      <c r="Z50" s="7">
        <v>3.2402529999999999E-6</v>
      </c>
      <c r="AA50" s="7">
        <v>0</v>
      </c>
      <c r="AB50" s="7">
        <v>1.7306420000000001E-6</v>
      </c>
      <c r="AC50" s="7"/>
      <c r="AD50" s="17">
        <f t="shared" si="3"/>
        <v>0.22698637324692733</v>
      </c>
      <c r="AE50" s="17">
        <f t="shared" si="3"/>
        <v>2.456645120035732</v>
      </c>
      <c r="AF50" s="17">
        <f t="shared" si="3"/>
        <v>2.1092605907345328</v>
      </c>
      <c r="AG50" s="17">
        <f t="shared" si="3"/>
        <v>344.71404290619654</v>
      </c>
      <c r="AH50" s="17">
        <f t="shared" si="3"/>
        <v>4.4562922204143627E-3</v>
      </c>
      <c r="AI50" s="17">
        <f t="shared" si="3"/>
        <v>3.8345526690006612E-2</v>
      </c>
      <c r="AJ50" s="17">
        <f t="shared" si="3"/>
        <v>0</v>
      </c>
      <c r="AK50" s="17">
        <f t="shared" si="2"/>
        <v>2.0480616483295112E-2</v>
      </c>
    </row>
    <row r="51" spans="1:37">
      <c r="A51" s="5">
        <v>2018</v>
      </c>
      <c r="B51" s="5" t="s">
        <v>26</v>
      </c>
      <c r="C51" s="5" t="s">
        <v>27</v>
      </c>
      <c r="D51" s="5">
        <v>2270002033</v>
      </c>
      <c r="E51" s="14" t="s">
        <v>44</v>
      </c>
      <c r="F51" s="14" t="s">
        <v>29</v>
      </c>
      <c r="G51" s="14">
        <v>120</v>
      </c>
      <c r="H51" s="6" t="s">
        <v>73</v>
      </c>
      <c r="I51" s="6" t="s">
        <v>174</v>
      </c>
      <c r="J51" s="6" t="s">
        <v>30</v>
      </c>
      <c r="K51" s="6" t="s">
        <v>31</v>
      </c>
      <c r="L51" s="6" t="s">
        <v>32</v>
      </c>
      <c r="M51" s="6" t="s">
        <v>33</v>
      </c>
      <c r="N51" s="6" t="s">
        <v>32</v>
      </c>
      <c r="O51" s="6" t="s">
        <v>35</v>
      </c>
      <c r="P51" s="6" t="s">
        <v>35</v>
      </c>
      <c r="Q51" s="6" t="s">
        <v>35</v>
      </c>
      <c r="R51" s="7">
        <v>2.5042970000000002</v>
      </c>
      <c r="S51" s="7">
        <v>5.7652869999999998</v>
      </c>
      <c r="T51" s="7">
        <v>20.224789999999999</v>
      </c>
      <c r="U51" s="7">
        <v>8.900744E-5</v>
      </c>
      <c r="V51" s="7">
        <v>1.3438009999999999E-3</v>
      </c>
      <c r="W51" s="7">
        <v>7.8156929999999996E-4</v>
      </c>
      <c r="X51" s="7">
        <v>0.22211500000000001</v>
      </c>
      <c r="Y51" s="7">
        <v>2.6055229999999999E-6</v>
      </c>
      <c r="Z51" s="7">
        <v>2.1030150000000001E-5</v>
      </c>
      <c r="AA51" s="7">
        <v>0</v>
      </c>
      <c r="AB51" s="7">
        <v>8.0309979999999994E-6</v>
      </c>
      <c r="AC51" s="7"/>
      <c r="AD51" s="17">
        <f t="shared" si="3"/>
        <v>4.6605947411826887E-2</v>
      </c>
      <c r="AE51" s="17">
        <f t="shared" si="3"/>
        <v>0.70363914227799818</v>
      </c>
      <c r="AF51" s="17">
        <f t="shared" si="3"/>
        <v>0.40924419008678764</v>
      </c>
      <c r="AG51" s="17">
        <f t="shared" si="3"/>
        <v>116.30353607943258</v>
      </c>
      <c r="AH51" s="17">
        <f t="shared" si="3"/>
        <v>1.3643001969083194E-3</v>
      </c>
      <c r="AI51" s="17">
        <f t="shared" si="3"/>
        <v>1.1011776824081575E-2</v>
      </c>
      <c r="AJ51" s="17">
        <f t="shared" si="3"/>
        <v>0</v>
      </c>
      <c r="AK51" s="17">
        <f t="shared" si="2"/>
        <v>4.205179594565206E-3</v>
      </c>
    </row>
    <row r="52" spans="1:37">
      <c r="A52" s="5">
        <v>2018</v>
      </c>
      <c r="B52" s="5" t="s">
        <v>26</v>
      </c>
      <c r="C52" s="5" t="s">
        <v>27</v>
      </c>
      <c r="D52" s="5">
        <v>2270002033</v>
      </c>
      <c r="E52" s="14" t="s">
        <v>44</v>
      </c>
      <c r="F52" s="14" t="s">
        <v>29</v>
      </c>
      <c r="G52" s="14">
        <v>175</v>
      </c>
      <c r="H52" s="6" t="s">
        <v>71</v>
      </c>
      <c r="I52" s="6" t="s">
        <v>173</v>
      </c>
      <c r="J52" s="6" t="s">
        <v>30</v>
      </c>
      <c r="K52" s="6" t="s">
        <v>31</v>
      </c>
      <c r="L52" s="6" t="s">
        <v>32</v>
      </c>
      <c r="M52" s="6" t="s">
        <v>33</v>
      </c>
      <c r="N52" s="6" t="s">
        <v>32</v>
      </c>
      <c r="O52" s="6" t="s">
        <v>35</v>
      </c>
      <c r="P52" s="6" t="s">
        <v>35</v>
      </c>
      <c r="Q52" s="6" t="s">
        <v>35</v>
      </c>
      <c r="R52" s="7">
        <v>0.57935230000000004</v>
      </c>
      <c r="S52" s="7">
        <v>1.3337600000000001</v>
      </c>
      <c r="T52" s="7">
        <v>8.5473140000000001</v>
      </c>
      <c r="U52" s="7">
        <v>3.1719430000000002E-5</v>
      </c>
      <c r="V52" s="7">
        <v>5.0256499999999996E-4</v>
      </c>
      <c r="W52" s="7">
        <v>1.944998E-4</v>
      </c>
      <c r="X52" s="7">
        <v>9.3996609999999994E-2</v>
      </c>
      <c r="Y52" s="7">
        <v>1.057623E-6</v>
      </c>
      <c r="Z52" s="7">
        <v>6.1599479999999997E-6</v>
      </c>
      <c r="AA52" s="7">
        <v>0</v>
      </c>
      <c r="AB52" s="7">
        <v>2.8619929999999999E-6</v>
      </c>
      <c r="AC52" s="7"/>
      <c r="AD52" s="17">
        <f t="shared" si="3"/>
        <v>0.21279917662953288</v>
      </c>
      <c r="AE52" s="17">
        <f t="shared" si="3"/>
        <v>3.37160592743379</v>
      </c>
      <c r="AF52" s="17">
        <f t="shared" si="3"/>
        <v>1.3048594282623871</v>
      </c>
      <c r="AG52" s="17">
        <f t="shared" si="3"/>
        <v>630.60405606176755</v>
      </c>
      <c r="AH52" s="17">
        <f t="shared" si="3"/>
        <v>7.0953766692672723E-3</v>
      </c>
      <c r="AI52" s="17">
        <f t="shared" si="3"/>
        <v>4.1325832856414432E-2</v>
      </c>
      <c r="AJ52" s="17">
        <f t="shared" si="3"/>
        <v>0</v>
      </c>
      <c r="AK52" s="17">
        <f t="shared" si="2"/>
        <v>1.9200526425584775E-2</v>
      </c>
    </row>
    <row r="53" spans="1:37">
      <c r="A53" s="5">
        <v>2018</v>
      </c>
      <c r="B53" s="5" t="s">
        <v>26</v>
      </c>
      <c r="C53" s="5" t="s">
        <v>27</v>
      </c>
      <c r="D53" s="5">
        <v>2270002033</v>
      </c>
      <c r="E53" s="14" t="s">
        <v>44</v>
      </c>
      <c r="F53" s="14" t="s">
        <v>29</v>
      </c>
      <c r="G53" s="14">
        <v>250</v>
      </c>
      <c r="H53" s="6" t="s">
        <v>87</v>
      </c>
      <c r="I53" s="6" t="s">
        <v>172</v>
      </c>
      <c r="J53" s="6" t="s">
        <v>30</v>
      </c>
      <c r="K53" s="6" t="s">
        <v>31</v>
      </c>
      <c r="L53" s="6" t="s">
        <v>36</v>
      </c>
      <c r="M53" s="6" t="s">
        <v>33</v>
      </c>
      <c r="N53" s="6" t="s">
        <v>32</v>
      </c>
      <c r="O53" s="6" t="s">
        <v>35</v>
      </c>
      <c r="P53" s="6" t="s">
        <v>35</v>
      </c>
      <c r="Q53" s="6" t="s">
        <v>35</v>
      </c>
      <c r="R53" s="7">
        <v>0.49836760000000002</v>
      </c>
      <c r="S53" s="7">
        <v>1.147321</v>
      </c>
      <c r="T53" s="7">
        <v>9.7475140000000007</v>
      </c>
      <c r="U53" s="7">
        <v>3.085643E-5</v>
      </c>
      <c r="V53" s="7">
        <v>1.963833E-4</v>
      </c>
      <c r="W53" s="7">
        <v>1.4362350000000001E-4</v>
      </c>
      <c r="X53" s="7">
        <v>0.10780969999999999</v>
      </c>
      <c r="Y53" s="7">
        <v>1.213044E-6</v>
      </c>
      <c r="Z53" s="7">
        <v>3.9102250000000003E-6</v>
      </c>
      <c r="AA53" s="7">
        <v>0</v>
      </c>
      <c r="AB53" s="7">
        <v>2.784126E-6</v>
      </c>
      <c r="AC53" s="7"/>
      <c r="AD53" s="17">
        <f t="shared" si="3"/>
        <v>0.19582763004855935</v>
      </c>
      <c r="AE53" s="17">
        <f t="shared" si="3"/>
        <v>1.2463294107618814</v>
      </c>
      <c r="AF53" s="17">
        <f t="shared" si="3"/>
        <v>0.91149396168899832</v>
      </c>
      <c r="AG53" s="17">
        <f t="shared" si="3"/>
        <v>684.20481718870792</v>
      </c>
      <c r="AH53" s="17">
        <f t="shared" si="3"/>
        <v>7.6984774863658742E-3</v>
      </c>
      <c r="AI53" s="17">
        <f t="shared" si="3"/>
        <v>2.4815900436525803E-2</v>
      </c>
      <c r="AJ53" s="17">
        <f t="shared" si="3"/>
        <v>0</v>
      </c>
      <c r="AK53" s="17">
        <f t="shared" si="2"/>
        <v>1.7669211776494404E-2</v>
      </c>
    </row>
    <row r="54" spans="1:37">
      <c r="A54" s="5">
        <v>2018</v>
      </c>
      <c r="B54" s="5" t="s">
        <v>26</v>
      </c>
      <c r="C54" s="5" t="s">
        <v>27</v>
      </c>
      <c r="D54" s="5">
        <v>2270002033</v>
      </c>
      <c r="E54" s="14" t="s">
        <v>44</v>
      </c>
      <c r="F54" s="14" t="s">
        <v>29</v>
      </c>
      <c r="G54" s="14">
        <v>500</v>
      </c>
      <c r="H54" s="6" t="s">
        <v>98</v>
      </c>
      <c r="I54" s="6" t="s">
        <v>171</v>
      </c>
      <c r="J54" s="6" t="s">
        <v>30</v>
      </c>
      <c r="K54" s="6" t="s">
        <v>31</v>
      </c>
      <c r="L54" s="6" t="s">
        <v>36</v>
      </c>
      <c r="M54" s="6" t="s">
        <v>33</v>
      </c>
      <c r="N54" s="6" t="s">
        <v>32</v>
      </c>
      <c r="O54" s="6" t="s">
        <v>35</v>
      </c>
      <c r="P54" s="6" t="s">
        <v>35</v>
      </c>
      <c r="Q54" s="6" t="s">
        <v>35</v>
      </c>
      <c r="R54" s="7">
        <v>1.108868</v>
      </c>
      <c r="S54" s="7">
        <v>2.5527890000000002</v>
      </c>
      <c r="T54" s="7">
        <v>35.890999999999998</v>
      </c>
      <c r="U54" s="7">
        <v>1.1323920000000001E-4</v>
      </c>
      <c r="V54" s="7">
        <v>7.0295540000000004E-4</v>
      </c>
      <c r="W54" s="7">
        <v>5.1583849999999997E-4</v>
      </c>
      <c r="X54" s="7">
        <v>0.39699590000000001</v>
      </c>
      <c r="Y54" s="7">
        <v>3.8966439999999996E-6</v>
      </c>
      <c r="Z54" s="7">
        <v>1.427929E-5</v>
      </c>
      <c r="AA54" s="7">
        <v>0</v>
      </c>
      <c r="AB54" s="7">
        <v>1.0217390000000001E-5</v>
      </c>
      <c r="AC54" s="7"/>
      <c r="AD54" s="17">
        <f t="shared" si="3"/>
        <v>7.2583024198027798E-2</v>
      </c>
      <c r="AE54" s="17">
        <f t="shared" si="3"/>
        <v>0.45057390734246017</v>
      </c>
      <c r="AF54" s="17">
        <f t="shared" si="3"/>
        <v>0.33063743233592574</v>
      </c>
      <c r="AG54" s="17">
        <f t="shared" si="3"/>
        <v>254.46279217989729</v>
      </c>
      <c r="AH54" s="17">
        <f t="shared" si="3"/>
        <v>2.4976351452774292E-3</v>
      </c>
      <c r="AI54" s="17">
        <f t="shared" si="3"/>
        <v>9.1526083865009333E-3</v>
      </c>
      <c r="AJ54" s="17">
        <f t="shared" si="3"/>
        <v>0</v>
      </c>
      <c r="AK54" s="17">
        <f t="shared" si="2"/>
        <v>6.5490489654703261E-3</v>
      </c>
    </row>
    <row r="55" spans="1:37">
      <c r="A55" s="5">
        <v>2018</v>
      </c>
      <c r="B55" s="5" t="s">
        <v>26</v>
      </c>
      <c r="C55" s="5" t="s">
        <v>27</v>
      </c>
      <c r="D55" s="5">
        <v>2270002033</v>
      </c>
      <c r="E55" s="14" t="s">
        <v>44</v>
      </c>
      <c r="F55" s="14" t="s">
        <v>29</v>
      </c>
      <c r="G55" s="14">
        <v>750</v>
      </c>
      <c r="H55" s="6" t="s">
        <v>96</v>
      </c>
      <c r="I55" s="6" t="s">
        <v>170</v>
      </c>
      <c r="J55" s="6" t="s">
        <v>30</v>
      </c>
      <c r="K55" s="6" t="s">
        <v>31</v>
      </c>
      <c r="L55" s="6" t="s">
        <v>36</v>
      </c>
      <c r="M55" s="6" t="s">
        <v>33</v>
      </c>
      <c r="N55" s="6" t="s">
        <v>32</v>
      </c>
      <c r="O55" s="6" t="s">
        <v>35</v>
      </c>
      <c r="P55" s="6" t="s">
        <v>35</v>
      </c>
      <c r="Q55" s="6" t="s">
        <v>35</v>
      </c>
      <c r="R55" s="7">
        <v>23.450279999999999</v>
      </c>
      <c r="S55" s="7">
        <v>53.986240000000002</v>
      </c>
      <c r="T55" s="7">
        <v>1499.6980000000001</v>
      </c>
      <c r="U55" s="7">
        <v>4.7355890000000001E-3</v>
      </c>
      <c r="V55" s="7">
        <v>2.9372820000000001E-2</v>
      </c>
      <c r="W55" s="7">
        <v>2.166622E-2</v>
      </c>
      <c r="X55" s="7">
        <v>16.588380000000001</v>
      </c>
      <c r="Y55" s="7">
        <v>1.667916E-4</v>
      </c>
      <c r="Z55" s="7">
        <v>5.9851230000000004E-4</v>
      </c>
      <c r="AA55" s="7">
        <v>0</v>
      </c>
      <c r="AB55" s="7">
        <v>4.2728470000000002E-4</v>
      </c>
      <c r="AC55" s="7"/>
      <c r="AD55" s="17">
        <f t="shared" si="3"/>
        <v>4.5246466366224009E-3</v>
      </c>
      <c r="AE55" s="17">
        <f t="shared" si="3"/>
        <v>2.8064435326020733E-2</v>
      </c>
      <c r="AF55" s="17">
        <f t="shared" si="3"/>
        <v>2.0701118583416125E-2</v>
      </c>
      <c r="AG55" s="17">
        <f t="shared" si="3"/>
        <v>15.849466196077044</v>
      </c>
      <c r="AH55" s="17">
        <f t="shared" si="3"/>
        <v>1.5936202486256066E-4</v>
      </c>
      <c r="AI55" s="17">
        <f t="shared" si="3"/>
        <v>5.718521318408622E-4</v>
      </c>
      <c r="AJ55" s="17">
        <f t="shared" si="3"/>
        <v>0</v>
      </c>
      <c r="AK55" s="17">
        <f t="shared" si="2"/>
        <v>4.0825170443110908E-4</v>
      </c>
    </row>
    <row r="56" spans="1:37">
      <c r="A56" s="5">
        <v>2018</v>
      </c>
      <c r="B56" s="5" t="s">
        <v>26</v>
      </c>
      <c r="C56" s="5" t="s">
        <v>27</v>
      </c>
      <c r="D56" s="5">
        <v>2270002033</v>
      </c>
      <c r="E56" s="14" t="s">
        <v>44</v>
      </c>
      <c r="F56" s="14" t="s">
        <v>29</v>
      </c>
      <c r="G56" s="14">
        <v>1000</v>
      </c>
      <c r="H56" s="6" t="s">
        <v>83</v>
      </c>
      <c r="I56" s="6" t="s">
        <v>169</v>
      </c>
      <c r="J56" s="6" t="s">
        <v>30</v>
      </c>
      <c r="K56" s="6" t="s">
        <v>31</v>
      </c>
      <c r="L56" s="6" t="s">
        <v>36</v>
      </c>
      <c r="M56" s="6" t="s">
        <v>33</v>
      </c>
      <c r="N56" s="6" t="s">
        <v>32</v>
      </c>
      <c r="O56" s="6" t="s">
        <v>35</v>
      </c>
      <c r="P56" s="6" t="s">
        <v>35</v>
      </c>
      <c r="Q56" s="6" t="s">
        <v>35</v>
      </c>
      <c r="R56" s="7">
        <v>39.335949999999997</v>
      </c>
      <c r="S56" s="7">
        <v>90.467020000000005</v>
      </c>
      <c r="T56" s="7">
        <v>3792.96</v>
      </c>
      <c r="U56" s="7">
        <v>1.261373E-2</v>
      </c>
      <c r="V56" s="7">
        <v>7.4307300000000007E-2</v>
      </c>
      <c r="W56" s="7">
        <v>0.19023380000000001</v>
      </c>
      <c r="X56" s="7">
        <v>41.951790000000003</v>
      </c>
      <c r="Y56" s="7">
        <v>4.2181359999999998E-4</v>
      </c>
      <c r="Z56" s="7">
        <v>3.2680489999999999E-3</v>
      </c>
      <c r="AA56" s="7">
        <v>0</v>
      </c>
      <c r="AB56" s="7">
        <v>1.138116E-3</v>
      </c>
      <c r="AC56" s="7"/>
      <c r="AD56" s="17">
        <f t="shared" si="3"/>
        <v>3.2156342376979752E-3</v>
      </c>
      <c r="AE56" s="17">
        <f t="shared" si="3"/>
        <v>1.8943254532235488E-2</v>
      </c>
      <c r="AF56" s="17">
        <f t="shared" si="3"/>
        <v>4.8496544673731649E-2</v>
      </c>
      <c r="AG56" s="17">
        <f t="shared" si="3"/>
        <v>10.694823201124136</v>
      </c>
      <c r="AH56" s="17">
        <f t="shared" si="3"/>
        <v>1.0753347773312402E-4</v>
      </c>
      <c r="AI56" s="17">
        <f t="shared" si="3"/>
        <v>8.3312788959924054E-4</v>
      </c>
      <c r="AJ56" s="17">
        <f t="shared" si="3"/>
        <v>0</v>
      </c>
      <c r="AK56" s="17">
        <f t="shared" si="2"/>
        <v>2.9014135993650318E-4</v>
      </c>
    </row>
    <row r="57" spans="1:37">
      <c r="A57" s="1">
        <v>2018</v>
      </c>
      <c r="B57" s="1" t="s">
        <v>26</v>
      </c>
      <c r="C57" s="1" t="s">
        <v>27</v>
      </c>
      <c r="D57" s="1">
        <v>2270002036</v>
      </c>
      <c r="E57" s="15" t="s">
        <v>45</v>
      </c>
      <c r="F57" s="15" t="s">
        <v>29</v>
      </c>
      <c r="G57" s="15">
        <v>25</v>
      </c>
      <c r="H57" s="4" t="s">
        <v>81</v>
      </c>
      <c r="I57" s="4" t="s">
        <v>168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35</v>
      </c>
      <c r="Q57" s="4" t="s">
        <v>35</v>
      </c>
      <c r="R57" s="8">
        <v>0.23049500000000001</v>
      </c>
      <c r="S57" s="8">
        <v>0.88232829999999995</v>
      </c>
      <c r="T57" s="8">
        <v>0.66002970000000005</v>
      </c>
      <c r="U57" s="8">
        <v>8.7417729999999994E-6</v>
      </c>
      <c r="V57" s="8">
        <v>2.9836849999999999E-5</v>
      </c>
      <c r="W57" s="8">
        <v>5.5241010000000003E-5</v>
      </c>
      <c r="X57" s="8">
        <v>7.2462719999999998E-3</v>
      </c>
      <c r="Y57" s="8">
        <v>9.194147E-8</v>
      </c>
      <c r="Z57" s="8">
        <v>2.0640979999999998E-6</v>
      </c>
      <c r="AA57" s="8">
        <v>0</v>
      </c>
      <c r="AB57" s="8">
        <v>7.8875620000000001E-7</v>
      </c>
      <c r="AC57" s="8"/>
      <c r="AD57" s="18">
        <f t="shared" si="3"/>
        <v>1.5598069091184377</v>
      </c>
      <c r="AE57" s="18">
        <f t="shared" si="3"/>
        <v>5.323831307027814</v>
      </c>
      <c r="AF57" s="18">
        <f t="shared" si="3"/>
        <v>9.856731473658801</v>
      </c>
      <c r="AG57" s="18">
        <f t="shared" si="3"/>
        <v>1292.9625524423341</v>
      </c>
      <c r="AH57" s="18">
        <f t="shared" si="3"/>
        <v>1.640524641174114E-2</v>
      </c>
      <c r="AI57" s="18">
        <f t="shared" si="3"/>
        <v>0.36829992285289825</v>
      </c>
      <c r="AJ57" s="18">
        <f t="shared" si="3"/>
        <v>0</v>
      </c>
      <c r="AK57" s="18">
        <f t="shared" si="2"/>
        <v>0.14073888333293538</v>
      </c>
    </row>
    <row r="58" spans="1:37">
      <c r="A58" s="1">
        <v>2018</v>
      </c>
      <c r="B58" s="1" t="s">
        <v>26</v>
      </c>
      <c r="C58" s="1" t="s">
        <v>27</v>
      </c>
      <c r="D58" s="1">
        <v>2270002036</v>
      </c>
      <c r="E58" s="15" t="s">
        <v>45</v>
      </c>
      <c r="F58" s="15" t="s">
        <v>29</v>
      </c>
      <c r="G58" s="15">
        <v>50</v>
      </c>
      <c r="H58" s="4" t="s">
        <v>75</v>
      </c>
      <c r="I58" s="4" t="s">
        <v>167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35</v>
      </c>
      <c r="Q58" s="4" t="s">
        <v>35</v>
      </c>
      <c r="R58" s="8">
        <v>8.6778259999999996</v>
      </c>
      <c r="S58" s="8">
        <v>33.676699999999997</v>
      </c>
      <c r="T58" s="8">
        <v>38.79663</v>
      </c>
      <c r="U58" s="8">
        <v>7.9027600000000002E-4</v>
      </c>
      <c r="V58" s="8">
        <v>4.2388249999999999E-3</v>
      </c>
      <c r="W58" s="8">
        <v>3.3652669999999999E-3</v>
      </c>
      <c r="X58" s="8">
        <v>0.42087609999999998</v>
      </c>
      <c r="Y58" s="8">
        <v>5.4408770000000003E-6</v>
      </c>
      <c r="Z58" s="8">
        <v>1.862012E-4</v>
      </c>
      <c r="AA58" s="8">
        <v>0</v>
      </c>
      <c r="AB58" s="8">
        <v>7.1305320000000005E-5</v>
      </c>
      <c r="AC58" s="8"/>
      <c r="AD58" s="18">
        <f t="shared" si="3"/>
        <v>4.9064950413651796E-2</v>
      </c>
      <c r="AE58" s="18">
        <f t="shared" si="3"/>
        <v>0.26317101675509252</v>
      </c>
      <c r="AF58" s="18">
        <f t="shared" si="3"/>
        <v>0.20893543329634037</v>
      </c>
      <c r="AG58" s="18">
        <f t="shared" si="3"/>
        <v>26.130446801865613</v>
      </c>
      <c r="AH58" s="18">
        <f t="shared" si="3"/>
        <v>3.3780142660510821E-4</v>
      </c>
      <c r="AI58" s="18">
        <f t="shared" si="3"/>
        <v>1.1560458175324138E-2</v>
      </c>
      <c r="AJ58" s="18">
        <f t="shared" si="3"/>
        <v>0</v>
      </c>
      <c r="AK58" s="18">
        <f t="shared" si="2"/>
        <v>4.4270507898880552E-3</v>
      </c>
    </row>
    <row r="59" spans="1:37">
      <c r="A59" s="1">
        <v>2018</v>
      </c>
      <c r="B59" s="1" t="s">
        <v>26</v>
      </c>
      <c r="C59" s="1" t="s">
        <v>27</v>
      </c>
      <c r="D59" s="1">
        <v>2270002036</v>
      </c>
      <c r="E59" s="15" t="s">
        <v>45</v>
      </c>
      <c r="F59" s="15" t="s">
        <v>29</v>
      </c>
      <c r="G59" s="15">
        <v>120</v>
      </c>
      <c r="H59" s="4" t="s">
        <v>73</v>
      </c>
      <c r="I59" s="4" t="s">
        <v>166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35</v>
      </c>
      <c r="Q59" s="4" t="s">
        <v>35</v>
      </c>
      <c r="R59" s="8">
        <v>23.566559999999999</v>
      </c>
      <c r="S59" s="8">
        <v>91.456519999999998</v>
      </c>
      <c r="T59" s="8">
        <v>307.32749999999999</v>
      </c>
      <c r="U59" s="8">
        <v>3.1727869999999998E-3</v>
      </c>
      <c r="V59" s="8">
        <v>2.2916659999999998E-2</v>
      </c>
      <c r="W59" s="8">
        <v>2.0223189999999999E-2</v>
      </c>
      <c r="X59" s="8">
        <v>3.3636330000000001</v>
      </c>
      <c r="Y59" s="8">
        <v>3.9457130000000001E-5</v>
      </c>
      <c r="Z59" s="8">
        <v>1.3266420000000001E-3</v>
      </c>
      <c r="AA59" s="8">
        <v>0</v>
      </c>
      <c r="AB59" s="8">
        <v>2.8627550000000001E-4</v>
      </c>
      <c r="AC59" s="8"/>
      <c r="AD59" s="18">
        <f t="shared" si="3"/>
        <v>1.1128889940156685E-2</v>
      </c>
      <c r="AE59" s="18">
        <f t="shared" si="3"/>
        <v>8.0382637389774705E-2</v>
      </c>
      <c r="AF59" s="18">
        <f t="shared" si="3"/>
        <v>7.0935003121507148E-2</v>
      </c>
      <c r="AG59" s="18">
        <f t="shared" si="3"/>
        <v>11.79830270865301</v>
      </c>
      <c r="AH59" s="18">
        <f t="shared" si="3"/>
        <v>1.3840010600284691E-4</v>
      </c>
      <c r="AI59" s="18">
        <f t="shared" si="3"/>
        <v>4.6533387863696317E-3</v>
      </c>
      <c r="AJ59" s="18">
        <f t="shared" si="3"/>
        <v>0</v>
      </c>
      <c r="AK59" s="18">
        <f t="shared" si="2"/>
        <v>1.0041419521900857E-3</v>
      </c>
    </row>
    <row r="60" spans="1:37">
      <c r="A60" s="1">
        <v>2018</v>
      </c>
      <c r="B60" s="1" t="s">
        <v>26</v>
      </c>
      <c r="C60" s="1" t="s">
        <v>27</v>
      </c>
      <c r="D60" s="1">
        <v>2270002036</v>
      </c>
      <c r="E60" s="15" t="s">
        <v>45</v>
      </c>
      <c r="F60" s="15" t="s">
        <v>29</v>
      </c>
      <c r="G60" s="15">
        <v>175</v>
      </c>
      <c r="H60" s="4" t="s">
        <v>71</v>
      </c>
      <c r="I60" s="4" t="s">
        <v>165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35</v>
      </c>
      <c r="Q60" s="4" t="s">
        <v>35</v>
      </c>
      <c r="R60" s="8">
        <v>45.46358</v>
      </c>
      <c r="S60" s="8">
        <v>176.434</v>
      </c>
      <c r="T60" s="8">
        <v>901.68129999999996</v>
      </c>
      <c r="U60" s="8">
        <v>7.2694329999999996E-3</v>
      </c>
      <c r="V60" s="8">
        <v>5.8499570000000001E-2</v>
      </c>
      <c r="W60" s="8">
        <v>4.4710350000000003E-2</v>
      </c>
      <c r="X60" s="8">
        <v>9.8909599999999998</v>
      </c>
      <c r="Y60" s="8">
        <v>1.1129029999999999E-4</v>
      </c>
      <c r="Z60" s="8">
        <v>2.336271E-3</v>
      </c>
      <c r="AA60" s="8">
        <v>0</v>
      </c>
      <c r="AB60" s="8">
        <v>6.5590940000000001E-4</v>
      </c>
      <c r="AC60" s="8"/>
      <c r="AD60" s="18">
        <f t="shared" si="3"/>
        <v>4.6980714755143049E-3</v>
      </c>
      <c r="AE60" s="18">
        <f t="shared" si="3"/>
        <v>3.780695979271731E-2</v>
      </c>
      <c r="AF60" s="18">
        <f t="shared" si="3"/>
        <v>2.8895296234969226E-2</v>
      </c>
      <c r="AG60" s="18">
        <f t="shared" si="3"/>
        <v>6.3923055679105882</v>
      </c>
      <c r="AH60" s="18">
        <f t="shared" si="3"/>
        <v>7.192442435763967E-5</v>
      </c>
      <c r="AI60" s="18">
        <f t="shared" si="3"/>
        <v>1.5098795386340696E-3</v>
      </c>
      <c r="AJ60" s="18">
        <f t="shared" si="3"/>
        <v>0</v>
      </c>
      <c r="AK60" s="18">
        <f t="shared" si="2"/>
        <v>4.2389953145750186E-4</v>
      </c>
    </row>
    <row r="61" spans="1:37">
      <c r="A61" s="1">
        <v>2018</v>
      </c>
      <c r="B61" s="1" t="s">
        <v>26</v>
      </c>
      <c r="C61" s="1" t="s">
        <v>27</v>
      </c>
      <c r="D61" s="1">
        <v>2270002036</v>
      </c>
      <c r="E61" s="15" t="s">
        <v>45</v>
      </c>
      <c r="F61" s="15" t="s">
        <v>29</v>
      </c>
      <c r="G61" s="15">
        <v>250</v>
      </c>
      <c r="H61" s="4" t="s">
        <v>87</v>
      </c>
      <c r="I61" s="4" t="s">
        <v>164</v>
      </c>
      <c r="J61" s="4" t="s">
        <v>30</v>
      </c>
      <c r="K61" s="4" t="s">
        <v>31</v>
      </c>
      <c r="L61" s="4" t="s">
        <v>36</v>
      </c>
      <c r="M61" s="4" t="s">
        <v>33</v>
      </c>
      <c r="N61" s="4" t="s">
        <v>34</v>
      </c>
      <c r="O61" s="4" t="s">
        <v>35</v>
      </c>
      <c r="P61" s="4" t="s">
        <v>35</v>
      </c>
      <c r="Q61" s="4" t="s">
        <v>35</v>
      </c>
      <c r="R61" s="8">
        <v>18.489439999999998</v>
      </c>
      <c r="S61" s="8">
        <v>71.753349999999998</v>
      </c>
      <c r="T61" s="8">
        <v>515.12819999999999</v>
      </c>
      <c r="U61" s="8">
        <v>3.3393709999999998E-3</v>
      </c>
      <c r="V61" s="8">
        <v>1.190166E-2</v>
      </c>
      <c r="W61" s="8">
        <v>2.1477949999999999E-2</v>
      </c>
      <c r="X61" s="8">
        <v>5.6878989999999998</v>
      </c>
      <c r="Y61" s="8">
        <v>6.3998619999999995E-5</v>
      </c>
      <c r="Z61" s="8">
        <v>7.2346460000000004E-4</v>
      </c>
      <c r="AA61" s="8">
        <v>0</v>
      </c>
      <c r="AB61" s="8">
        <v>3.0130610000000003E-4</v>
      </c>
      <c r="AC61" s="8"/>
      <c r="AD61" s="18">
        <f t="shared" si="3"/>
        <v>9.1340159250204844E-3</v>
      </c>
      <c r="AE61" s="18">
        <f t="shared" si="3"/>
        <v>3.2554020494931321E-2</v>
      </c>
      <c r="AF61" s="18">
        <f t="shared" si="3"/>
        <v>5.8747571724373754E-2</v>
      </c>
      <c r="AG61" s="18">
        <f t="shared" si="3"/>
        <v>15.557828119699217</v>
      </c>
      <c r="AH61" s="18">
        <f t="shared" si="3"/>
        <v>1.7505225213351088E-4</v>
      </c>
      <c r="AI61" s="18">
        <f t="shared" si="3"/>
        <v>1.9788568498644134E-3</v>
      </c>
      <c r="AJ61" s="18">
        <f t="shared" si="3"/>
        <v>0</v>
      </c>
      <c r="AK61" s="18">
        <f t="shared" si="2"/>
        <v>8.2414763609847935E-4</v>
      </c>
    </row>
    <row r="62" spans="1:37">
      <c r="A62" s="1">
        <v>2018</v>
      </c>
      <c r="B62" s="1" t="s">
        <v>26</v>
      </c>
      <c r="C62" s="1" t="s">
        <v>27</v>
      </c>
      <c r="D62" s="1">
        <v>2270002036</v>
      </c>
      <c r="E62" s="15" t="s">
        <v>45</v>
      </c>
      <c r="F62" s="15" t="s">
        <v>29</v>
      </c>
      <c r="G62" s="15">
        <v>500</v>
      </c>
      <c r="H62" s="4" t="s">
        <v>98</v>
      </c>
      <c r="I62" s="4" t="s">
        <v>163</v>
      </c>
      <c r="J62" s="4" t="s">
        <v>30</v>
      </c>
      <c r="K62" s="4" t="s">
        <v>31</v>
      </c>
      <c r="L62" s="4" t="s">
        <v>36</v>
      </c>
      <c r="M62" s="4" t="s">
        <v>33</v>
      </c>
      <c r="N62" s="4" t="s">
        <v>34</v>
      </c>
      <c r="O62" s="4" t="s">
        <v>35</v>
      </c>
      <c r="P62" s="4" t="s">
        <v>35</v>
      </c>
      <c r="Q62" s="4" t="s">
        <v>35</v>
      </c>
      <c r="R62" s="8">
        <v>13.33756</v>
      </c>
      <c r="S62" s="8">
        <v>51.760100000000001</v>
      </c>
      <c r="T62" s="8">
        <v>547.23630000000003</v>
      </c>
      <c r="U62" s="8">
        <v>3.4534430000000001E-3</v>
      </c>
      <c r="V62" s="8">
        <v>1.211341E-2</v>
      </c>
      <c r="W62" s="8">
        <v>2.0373260000000001E-2</v>
      </c>
      <c r="X62" s="8">
        <v>6.0436519999999998</v>
      </c>
      <c r="Y62" s="8">
        <v>5.9320410000000003E-5</v>
      </c>
      <c r="Z62" s="8">
        <v>7.3360869999999998E-4</v>
      </c>
      <c r="AA62" s="8">
        <v>0</v>
      </c>
      <c r="AB62" s="8">
        <v>3.115986E-4</v>
      </c>
      <c r="AC62" s="8"/>
      <c r="AD62" s="18">
        <f t="shared" si="3"/>
        <v>9.0764043777998762E-3</v>
      </c>
      <c r="AE62" s="18">
        <f t="shared" si="3"/>
        <v>3.1836693860036153E-2</v>
      </c>
      <c r="AF62" s="18">
        <f t="shared" si="3"/>
        <v>5.3545388255736411E-2</v>
      </c>
      <c r="AG62" s="18">
        <f t="shared" si="3"/>
        <v>15.884040787903254</v>
      </c>
      <c r="AH62" s="18">
        <f t="shared" si="3"/>
        <v>1.5590702641302714E-4</v>
      </c>
      <c r="AI62" s="18">
        <f t="shared" si="3"/>
        <v>1.9280842962435102E-3</v>
      </c>
      <c r="AJ62" s="18">
        <f t="shared" si="3"/>
        <v>0</v>
      </c>
      <c r="AK62" s="18">
        <f t="shared" si="2"/>
        <v>8.189493491441187E-4</v>
      </c>
    </row>
    <row r="63" spans="1:37">
      <c r="A63" s="1">
        <v>2018</v>
      </c>
      <c r="B63" s="1" t="s">
        <v>26</v>
      </c>
      <c r="C63" s="1" t="s">
        <v>27</v>
      </c>
      <c r="D63" s="1">
        <v>2270002036</v>
      </c>
      <c r="E63" s="15" t="s">
        <v>45</v>
      </c>
      <c r="F63" s="15" t="s">
        <v>29</v>
      </c>
      <c r="G63" s="15">
        <v>750</v>
      </c>
      <c r="H63" s="4" t="s">
        <v>96</v>
      </c>
      <c r="I63" s="4" t="s">
        <v>162</v>
      </c>
      <c r="J63" s="4" t="s">
        <v>30</v>
      </c>
      <c r="K63" s="4" t="s">
        <v>31</v>
      </c>
      <c r="L63" s="4" t="s">
        <v>36</v>
      </c>
      <c r="M63" s="4" t="s">
        <v>33</v>
      </c>
      <c r="N63" s="4" t="s">
        <v>34</v>
      </c>
      <c r="O63" s="4" t="s">
        <v>35</v>
      </c>
      <c r="P63" s="4" t="s">
        <v>35</v>
      </c>
      <c r="Q63" s="4" t="s">
        <v>35</v>
      </c>
      <c r="R63" s="8">
        <v>11.85121</v>
      </c>
      <c r="S63" s="8">
        <v>45.991909999999997</v>
      </c>
      <c r="T63" s="8">
        <v>805.96519999999998</v>
      </c>
      <c r="U63" s="8">
        <v>5.1035430000000003E-3</v>
      </c>
      <c r="V63" s="8">
        <v>1.7840390000000001E-2</v>
      </c>
      <c r="W63" s="8">
        <v>3.0771030000000001E-2</v>
      </c>
      <c r="X63" s="8">
        <v>8.9009699999999992</v>
      </c>
      <c r="Y63" s="8">
        <v>8.9496810000000001E-5</v>
      </c>
      <c r="Z63" s="8">
        <v>1.0944010000000001E-3</v>
      </c>
      <c r="AA63" s="8">
        <v>0</v>
      </c>
      <c r="AB63" s="8">
        <v>4.604845E-4</v>
      </c>
      <c r="AC63" s="8"/>
      <c r="AD63" s="18">
        <f t="shared" si="3"/>
        <v>1.1325813786459851E-2</v>
      </c>
      <c r="AE63" s="18">
        <f t="shared" si="3"/>
        <v>3.9591502416619281E-2</v>
      </c>
      <c r="AF63" s="18">
        <f t="shared" si="3"/>
        <v>6.8287257655626626E-2</v>
      </c>
      <c r="AG63" s="18">
        <f t="shared" si="3"/>
        <v>19.753086970926969</v>
      </c>
      <c r="AH63" s="18">
        <f t="shared" si="3"/>
        <v>1.9861186719543223E-4</v>
      </c>
      <c r="AI63" s="18">
        <f t="shared" si="3"/>
        <v>2.4287013813179287E-3</v>
      </c>
      <c r="AJ63" s="18">
        <f t="shared" si="3"/>
        <v>0</v>
      </c>
      <c r="AK63" s="18">
        <f t="shared" si="2"/>
        <v>1.0219100139944096E-3</v>
      </c>
    </row>
    <row r="64" spans="1:37">
      <c r="A64" s="5">
        <v>2018</v>
      </c>
      <c r="B64" s="5" t="s">
        <v>26</v>
      </c>
      <c r="C64" s="5" t="s">
        <v>27</v>
      </c>
      <c r="D64" s="5">
        <v>2270002039</v>
      </c>
      <c r="E64" s="14" t="s">
        <v>46</v>
      </c>
      <c r="F64" s="14" t="s">
        <v>29</v>
      </c>
      <c r="G64" s="14">
        <v>25</v>
      </c>
      <c r="H64" s="6" t="s">
        <v>81</v>
      </c>
      <c r="I64" s="6" t="s">
        <v>161</v>
      </c>
      <c r="J64" s="6" t="s">
        <v>30</v>
      </c>
      <c r="K64" s="6" t="s">
        <v>31</v>
      </c>
      <c r="L64" s="6" t="s">
        <v>32</v>
      </c>
      <c r="M64" s="6" t="s">
        <v>33</v>
      </c>
      <c r="N64" s="6" t="s">
        <v>34</v>
      </c>
      <c r="O64" s="6" t="s">
        <v>35</v>
      </c>
      <c r="P64" s="6" t="s">
        <v>35</v>
      </c>
      <c r="Q64" s="6" t="s">
        <v>35</v>
      </c>
      <c r="R64" s="7">
        <v>2.491838E-2</v>
      </c>
      <c r="S64" s="7">
        <v>4.0450590000000002E-2</v>
      </c>
      <c r="T64" s="7">
        <v>3.0328480000000001E-2</v>
      </c>
      <c r="U64" s="7">
        <v>4.0168609999999998E-7</v>
      </c>
      <c r="V64" s="7">
        <v>1.3710080000000001E-6</v>
      </c>
      <c r="W64" s="7">
        <v>2.538334E-6</v>
      </c>
      <c r="X64" s="7">
        <v>3.3296749999999999E-4</v>
      </c>
      <c r="Y64" s="7">
        <v>4.2247269999999996E-9</v>
      </c>
      <c r="Z64" s="7">
        <v>9.4763950000000005E-8</v>
      </c>
      <c r="AA64" s="7">
        <v>0</v>
      </c>
      <c r="AB64" s="7">
        <v>3.624349E-8</v>
      </c>
      <c r="AC64" s="7"/>
      <c r="AD64" s="17">
        <f t="shared" si="3"/>
        <v>14.461227939180926</v>
      </c>
      <c r="AE64" s="17">
        <f t="shared" si="3"/>
        <v>49.358091291783722</v>
      </c>
      <c r="AF64" s="17">
        <f t="shared" si="3"/>
        <v>91.383362679895768</v>
      </c>
      <c r="AG64" s="17">
        <f t="shared" si="3"/>
        <v>11987.267953357674</v>
      </c>
      <c r="AH64" s="17">
        <f t="shared" si="3"/>
        <v>0.15209572879871128</v>
      </c>
      <c r="AI64" s="17">
        <f t="shared" si="3"/>
        <v>3.4116268433663612</v>
      </c>
      <c r="AJ64" s="17">
        <f t="shared" si="3"/>
        <v>0</v>
      </c>
      <c r="AK64" s="17">
        <f t="shared" si="2"/>
        <v>1.3048133111935527</v>
      </c>
    </row>
    <row r="65" spans="1:37">
      <c r="A65" s="5">
        <v>2018</v>
      </c>
      <c r="B65" s="5" t="s">
        <v>26</v>
      </c>
      <c r="C65" s="5" t="s">
        <v>27</v>
      </c>
      <c r="D65" s="5">
        <v>2270002039</v>
      </c>
      <c r="E65" s="14" t="s">
        <v>46</v>
      </c>
      <c r="F65" s="14" t="s">
        <v>29</v>
      </c>
      <c r="G65" s="14">
        <v>50</v>
      </c>
      <c r="H65" s="6" t="s">
        <v>75</v>
      </c>
      <c r="I65" s="6" t="s">
        <v>160</v>
      </c>
      <c r="J65" s="6" t="s">
        <v>30</v>
      </c>
      <c r="K65" s="6" t="s">
        <v>31</v>
      </c>
      <c r="L65" s="6" t="s">
        <v>32</v>
      </c>
      <c r="M65" s="6" t="s">
        <v>33</v>
      </c>
      <c r="N65" s="6" t="s">
        <v>34</v>
      </c>
      <c r="O65" s="6" t="s">
        <v>35</v>
      </c>
      <c r="P65" s="6" t="s">
        <v>35</v>
      </c>
      <c r="Q65" s="6" t="s">
        <v>35</v>
      </c>
      <c r="R65" s="7">
        <v>0.2180358</v>
      </c>
      <c r="S65" s="7">
        <v>0.34676810000000002</v>
      </c>
      <c r="T65" s="7">
        <v>0.48103449999999998</v>
      </c>
      <c r="U65" s="7">
        <v>9.5411870000000005E-6</v>
      </c>
      <c r="V65" s="7">
        <v>4.3889169999999998E-5</v>
      </c>
      <c r="W65" s="7">
        <v>4.1325029999999997E-5</v>
      </c>
      <c r="X65" s="7">
        <v>5.2330850000000002E-3</v>
      </c>
      <c r="Y65" s="7">
        <v>6.7650699999999998E-8</v>
      </c>
      <c r="Z65" s="7">
        <v>2.5561540000000002E-6</v>
      </c>
      <c r="AA65" s="7">
        <v>0</v>
      </c>
      <c r="AB65" s="7">
        <v>8.6088600000000002E-7</v>
      </c>
      <c r="AC65" s="7"/>
      <c r="AD65" s="17">
        <f t="shared" si="3"/>
        <v>2.2896468264497951</v>
      </c>
      <c r="AE65" s="17">
        <f t="shared" si="3"/>
        <v>10.532305760909576</v>
      </c>
      <c r="AF65" s="17">
        <f t="shared" si="3"/>
        <v>9.9169761364537301</v>
      </c>
      <c r="AG65" s="17">
        <f t="shared" si="3"/>
        <v>1255.8098340166719</v>
      </c>
      <c r="AH65" s="17">
        <f t="shared" si="3"/>
        <v>1.6234480108408646E-2</v>
      </c>
      <c r="AI65" s="17">
        <f t="shared" si="3"/>
        <v>0.61341318370732589</v>
      </c>
      <c r="AJ65" s="17">
        <f t="shared" si="3"/>
        <v>0</v>
      </c>
      <c r="AK65" s="17">
        <f t="shared" si="2"/>
        <v>0.20659116080997658</v>
      </c>
    </row>
    <row r="66" spans="1:37">
      <c r="A66" s="5">
        <v>2018</v>
      </c>
      <c r="B66" s="5" t="s">
        <v>26</v>
      </c>
      <c r="C66" s="5" t="s">
        <v>27</v>
      </c>
      <c r="D66" s="5">
        <v>2270002039</v>
      </c>
      <c r="E66" s="14" t="s">
        <v>46</v>
      </c>
      <c r="F66" s="14" t="s">
        <v>29</v>
      </c>
      <c r="G66" s="14">
        <v>120</v>
      </c>
      <c r="H66" s="6" t="s">
        <v>73</v>
      </c>
      <c r="I66" s="6" t="s">
        <v>159</v>
      </c>
      <c r="J66" s="6" t="s">
        <v>30</v>
      </c>
      <c r="K66" s="6" t="s">
        <v>31</v>
      </c>
      <c r="L66" s="6" t="s">
        <v>32</v>
      </c>
      <c r="M66" s="6" t="s">
        <v>33</v>
      </c>
      <c r="N66" s="6" t="s">
        <v>34</v>
      </c>
      <c r="O66" s="6" t="s">
        <v>35</v>
      </c>
      <c r="P66" s="6" t="s">
        <v>35</v>
      </c>
      <c r="Q66" s="6" t="s">
        <v>35</v>
      </c>
      <c r="R66" s="7">
        <v>0.38000519999999999</v>
      </c>
      <c r="S66" s="7">
        <v>0.60436719999999999</v>
      </c>
      <c r="T66" s="7">
        <v>2.0432139999999999</v>
      </c>
      <c r="U66" s="7">
        <v>1.968618E-5</v>
      </c>
      <c r="V66" s="7">
        <v>1.407077E-4</v>
      </c>
      <c r="W66" s="7">
        <v>1.4781239999999999E-4</v>
      </c>
      <c r="X66" s="7">
        <v>2.2386719999999999E-2</v>
      </c>
      <c r="Y66" s="7">
        <v>2.6260780000000001E-7</v>
      </c>
      <c r="Z66" s="7">
        <v>1.014183E-5</v>
      </c>
      <c r="AA66" s="7">
        <v>0</v>
      </c>
      <c r="AB66" s="7">
        <v>1.776252E-6</v>
      </c>
      <c r="AC66" s="7"/>
      <c r="AD66" s="17">
        <f t="shared" si="3"/>
        <v>0.64802658244829858</v>
      </c>
      <c r="AE66" s="17">
        <f t="shared" si="3"/>
        <v>4.6317939770519443</v>
      </c>
      <c r="AF66" s="17">
        <f t="shared" si="3"/>
        <v>4.8656653761918705</v>
      </c>
      <c r="AG66" s="17">
        <f t="shared" si="3"/>
        <v>736.92253417509005</v>
      </c>
      <c r="AH66" s="17">
        <f t="shared" si="3"/>
        <v>8.6444823301557901E-3</v>
      </c>
      <c r="AI66" s="17">
        <f t="shared" si="3"/>
        <v>0.33384716764103689</v>
      </c>
      <c r="AJ66" s="17">
        <f t="shared" si="3"/>
        <v>0</v>
      </c>
      <c r="AK66" s="17">
        <f t="shared" si="2"/>
        <v>5.8470384458892251E-2</v>
      </c>
    </row>
    <row r="67" spans="1:37">
      <c r="A67" s="5">
        <v>2018</v>
      </c>
      <c r="B67" s="5" t="s">
        <v>26</v>
      </c>
      <c r="C67" s="5" t="s">
        <v>27</v>
      </c>
      <c r="D67" s="5">
        <v>2270002039</v>
      </c>
      <c r="E67" s="14" t="s">
        <v>46</v>
      </c>
      <c r="F67" s="14" t="s">
        <v>29</v>
      </c>
      <c r="G67" s="14">
        <v>175</v>
      </c>
      <c r="H67" s="6" t="s">
        <v>71</v>
      </c>
      <c r="I67" s="6" t="s">
        <v>158</v>
      </c>
      <c r="J67" s="6" t="s">
        <v>30</v>
      </c>
      <c r="K67" s="6" t="s">
        <v>31</v>
      </c>
      <c r="L67" s="6" t="s">
        <v>32</v>
      </c>
      <c r="M67" s="6" t="s">
        <v>33</v>
      </c>
      <c r="N67" s="6" t="s">
        <v>34</v>
      </c>
      <c r="O67" s="6" t="s">
        <v>35</v>
      </c>
      <c r="P67" s="6" t="s">
        <v>35</v>
      </c>
      <c r="Q67" s="6" t="s">
        <v>35</v>
      </c>
      <c r="R67" s="7">
        <v>1.245919E-2</v>
      </c>
      <c r="S67" s="7">
        <v>1.9815320000000001E-2</v>
      </c>
      <c r="T67" s="7">
        <v>0.1443885</v>
      </c>
      <c r="U67" s="7">
        <v>1.004342E-6</v>
      </c>
      <c r="V67" s="7">
        <v>8.571967E-6</v>
      </c>
      <c r="W67" s="7">
        <v>8.2185359999999995E-6</v>
      </c>
      <c r="X67" s="7">
        <v>1.5857829999999999E-3</v>
      </c>
      <c r="Y67" s="7">
        <v>1.7842769999999999E-8</v>
      </c>
      <c r="Z67" s="7">
        <v>4.0711959999999999E-7</v>
      </c>
      <c r="AA67" s="7">
        <v>0</v>
      </c>
      <c r="AB67" s="7">
        <v>9.0620220000000004E-8</v>
      </c>
      <c r="AC67" s="7"/>
      <c r="AD67" s="17">
        <f t="shared" si="3"/>
        <v>21.088986969198736</v>
      </c>
      <c r="AE67" s="17">
        <f t="shared" si="3"/>
        <v>179.99257261311544</v>
      </c>
      <c r="AF67" s="17">
        <f t="shared" si="3"/>
        <v>172.57129405112076</v>
      </c>
      <c r="AG67" s="17">
        <f t="shared" si="3"/>
        <v>33297.977205948657</v>
      </c>
      <c r="AH67" s="17">
        <f t="shared" si="3"/>
        <v>0.37465917389137376</v>
      </c>
      <c r="AI67" s="17">
        <f t="shared" si="3"/>
        <v>8.5486218233484248</v>
      </c>
      <c r="AJ67" s="17">
        <f t="shared" si="3"/>
        <v>0</v>
      </c>
      <c r="AK67" s="17">
        <f t="shared" si="2"/>
        <v>1.9028265657773178</v>
      </c>
    </row>
    <row r="68" spans="1:37">
      <c r="A68" s="1">
        <v>2018</v>
      </c>
      <c r="B68" s="1" t="s">
        <v>26</v>
      </c>
      <c r="C68" s="1" t="s">
        <v>27</v>
      </c>
      <c r="D68" s="1">
        <v>2270002042</v>
      </c>
      <c r="E68" s="15" t="s">
        <v>47</v>
      </c>
      <c r="F68" s="15" t="s">
        <v>29</v>
      </c>
      <c r="G68" s="15">
        <v>15</v>
      </c>
      <c r="H68" s="4" t="s">
        <v>79</v>
      </c>
      <c r="I68" s="4" t="s">
        <v>157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35</v>
      </c>
      <c r="Q68" s="4" t="s">
        <v>35</v>
      </c>
      <c r="R68" s="8">
        <v>3.1833230000000001</v>
      </c>
      <c r="S68" s="8">
        <v>2.6186959999999999</v>
      </c>
      <c r="T68" s="8">
        <v>0.7552835</v>
      </c>
      <c r="U68" s="8">
        <v>9.6243239999999993E-6</v>
      </c>
      <c r="V68" s="8">
        <v>5.0483489999999998E-5</v>
      </c>
      <c r="W68" s="8">
        <v>6.0271179999999998E-5</v>
      </c>
      <c r="X68" s="8">
        <v>8.2679439999999993E-3</v>
      </c>
      <c r="Y68" s="8">
        <v>1.286565E-7</v>
      </c>
      <c r="Z68" s="8">
        <v>2.3773979999999998E-6</v>
      </c>
      <c r="AA68" s="8">
        <v>0</v>
      </c>
      <c r="AB68" s="8">
        <v>8.6838710000000002E-7</v>
      </c>
      <c r="AC68" s="8"/>
      <c r="AD68" s="18">
        <f t="shared" si="3"/>
        <v>6.9825849097030435E-2</v>
      </c>
      <c r="AE68" s="18">
        <f t="shared" si="3"/>
        <v>0.36626495062213671</v>
      </c>
      <c r="AF68" s="18">
        <f t="shared" si="3"/>
        <v>0.4372760434478265</v>
      </c>
      <c r="AG68" s="18">
        <f t="shared" si="3"/>
        <v>59.985117924822376</v>
      </c>
      <c r="AH68" s="18">
        <f t="shared" si="3"/>
        <v>9.3342133477136659E-4</v>
      </c>
      <c r="AI68" s="18">
        <f t="shared" si="3"/>
        <v>1.7248363001035914E-2</v>
      </c>
      <c r="AJ68" s="18">
        <f t="shared" si="3"/>
        <v>0</v>
      </c>
      <c r="AK68" s="18">
        <f t="shared" si="2"/>
        <v>6.3002727882402847E-3</v>
      </c>
    </row>
    <row r="69" spans="1:37">
      <c r="A69" s="1">
        <v>2018</v>
      </c>
      <c r="B69" s="1" t="s">
        <v>26</v>
      </c>
      <c r="C69" s="1" t="s">
        <v>27</v>
      </c>
      <c r="D69" s="1">
        <v>2270002042</v>
      </c>
      <c r="E69" s="15" t="s">
        <v>47</v>
      </c>
      <c r="F69" s="15" t="s">
        <v>29</v>
      </c>
      <c r="G69" s="15">
        <v>25</v>
      </c>
      <c r="H69" s="4" t="s">
        <v>77</v>
      </c>
      <c r="I69" s="4" t="s">
        <v>156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35</v>
      </c>
      <c r="Q69" s="4" t="s">
        <v>35</v>
      </c>
      <c r="R69" s="8">
        <v>0.28656140000000002</v>
      </c>
      <c r="S69" s="8">
        <v>0.2357339</v>
      </c>
      <c r="T69" s="8">
        <v>0.1884509</v>
      </c>
      <c r="U69" s="8">
        <v>2.7247380000000001E-6</v>
      </c>
      <c r="V69" s="8">
        <v>8.872754E-6</v>
      </c>
      <c r="W69" s="8">
        <v>1.6388819999999999E-5</v>
      </c>
      <c r="X69" s="8">
        <v>2.0674349999999998E-3</v>
      </c>
      <c r="Y69" s="8">
        <v>2.6231840000000002E-8</v>
      </c>
      <c r="Z69" s="8">
        <v>7.4878100000000004E-7</v>
      </c>
      <c r="AA69" s="8">
        <v>0</v>
      </c>
      <c r="AB69" s="8">
        <v>2.4584869999999999E-7</v>
      </c>
      <c r="AC69" s="8"/>
      <c r="AD69" s="18">
        <f t="shared" ref="AD69:AK100" si="4">U69/$S69/$R69*2000*453.6/$G69</f>
        <v>1.4636864417300941</v>
      </c>
      <c r="AE69" s="18">
        <f t="shared" si="4"/>
        <v>4.7663040375281813</v>
      </c>
      <c r="AF69" s="18">
        <f t="shared" si="4"/>
        <v>8.8038165981298011</v>
      </c>
      <c r="AG69" s="18">
        <f t="shared" si="4"/>
        <v>1110.5935978645496</v>
      </c>
      <c r="AH69" s="18">
        <f t="shared" si="4"/>
        <v>1.4091332285758542E-2</v>
      </c>
      <c r="AI69" s="18">
        <f t="shared" si="4"/>
        <v>0.40223338813680504</v>
      </c>
      <c r="AJ69" s="18">
        <f t="shared" si="4"/>
        <v>0</v>
      </c>
      <c r="AK69" s="18">
        <f t="shared" si="2"/>
        <v>0.1320660587942655</v>
      </c>
    </row>
    <row r="70" spans="1:37">
      <c r="A70" s="5">
        <v>2018</v>
      </c>
      <c r="B70" s="5" t="s">
        <v>26</v>
      </c>
      <c r="C70" s="5" t="s">
        <v>27</v>
      </c>
      <c r="D70" s="5">
        <v>2270002045</v>
      </c>
      <c r="E70" s="14" t="s">
        <v>48</v>
      </c>
      <c r="F70" s="14" t="s">
        <v>29</v>
      </c>
      <c r="G70" s="14">
        <v>50</v>
      </c>
      <c r="H70" s="6" t="s">
        <v>75</v>
      </c>
      <c r="I70" s="6" t="s">
        <v>155</v>
      </c>
      <c r="J70" s="6" t="s">
        <v>30</v>
      </c>
      <c r="K70" s="6" t="s">
        <v>31</v>
      </c>
      <c r="L70" s="6" t="s">
        <v>32</v>
      </c>
      <c r="M70" s="6" t="s">
        <v>33</v>
      </c>
      <c r="N70" s="6" t="s">
        <v>32</v>
      </c>
      <c r="O70" s="6" t="s">
        <v>35</v>
      </c>
      <c r="P70" s="6" t="s">
        <v>35</v>
      </c>
      <c r="Q70" s="6" t="s">
        <v>35</v>
      </c>
      <c r="R70" s="7">
        <v>0.2118062</v>
      </c>
      <c r="S70" s="7">
        <v>0.74267300000000003</v>
      </c>
      <c r="T70" s="7">
        <v>0.79704730000000001</v>
      </c>
      <c r="U70" s="7">
        <v>2.4219450000000001E-5</v>
      </c>
      <c r="V70" s="7">
        <v>9.3993770000000006E-5</v>
      </c>
      <c r="W70" s="7">
        <v>7.5024590000000006E-5</v>
      </c>
      <c r="X70" s="7">
        <v>8.6023349999999991E-3</v>
      </c>
      <c r="Y70" s="7">
        <v>1.1120669999999999E-7</v>
      </c>
      <c r="Z70" s="7">
        <v>5.6616990000000001E-6</v>
      </c>
      <c r="AA70" s="7">
        <v>0</v>
      </c>
      <c r="AB70" s="7">
        <v>2.185282E-6</v>
      </c>
      <c r="AC70" s="7"/>
      <c r="AD70" s="17">
        <f t="shared" si="4"/>
        <v>2.7935793369846453</v>
      </c>
      <c r="AE70" s="17">
        <f t="shared" si="4"/>
        <v>10.841660470295045</v>
      </c>
      <c r="AF70" s="17">
        <f t="shared" si="4"/>
        <v>8.6536706816110556</v>
      </c>
      <c r="AG70" s="17">
        <f t="shared" si="4"/>
        <v>992.23166941527597</v>
      </c>
      <c r="AH70" s="17">
        <f t="shared" si="4"/>
        <v>1.2827076554349925E-2</v>
      </c>
      <c r="AI70" s="17">
        <f t="shared" si="4"/>
        <v>0.65304560337359574</v>
      </c>
      <c r="AJ70" s="17">
        <f t="shared" si="4"/>
        <v>0</v>
      </c>
      <c r="AK70" s="17">
        <f t="shared" si="2"/>
        <v>0.25206016819888477</v>
      </c>
    </row>
    <row r="71" spans="1:37">
      <c r="A71" s="5">
        <v>2018</v>
      </c>
      <c r="B71" s="5" t="s">
        <v>26</v>
      </c>
      <c r="C71" s="5" t="s">
        <v>27</v>
      </c>
      <c r="D71" s="5">
        <v>2270002045</v>
      </c>
      <c r="E71" s="14" t="s">
        <v>48</v>
      </c>
      <c r="F71" s="14" t="s">
        <v>29</v>
      </c>
      <c r="G71" s="14">
        <v>120</v>
      </c>
      <c r="H71" s="6" t="s">
        <v>73</v>
      </c>
      <c r="I71" s="6" t="s">
        <v>154</v>
      </c>
      <c r="J71" s="6" t="s">
        <v>30</v>
      </c>
      <c r="K71" s="6" t="s">
        <v>31</v>
      </c>
      <c r="L71" s="6" t="s">
        <v>32</v>
      </c>
      <c r="M71" s="6" t="s">
        <v>33</v>
      </c>
      <c r="N71" s="6" t="s">
        <v>32</v>
      </c>
      <c r="O71" s="6" t="s">
        <v>35</v>
      </c>
      <c r="P71" s="6" t="s">
        <v>35</v>
      </c>
      <c r="Q71" s="6" t="s">
        <v>35</v>
      </c>
      <c r="R71" s="7">
        <v>2.323639</v>
      </c>
      <c r="S71" s="7">
        <v>8.1475600000000004</v>
      </c>
      <c r="T71" s="7">
        <v>18.679410000000001</v>
      </c>
      <c r="U71" s="7">
        <v>2.6240079999999998E-4</v>
      </c>
      <c r="V71" s="7">
        <v>1.42019E-3</v>
      </c>
      <c r="W71" s="7">
        <v>1.5780239999999999E-3</v>
      </c>
      <c r="X71" s="7">
        <v>0.20410829999999999</v>
      </c>
      <c r="Y71" s="7">
        <v>2.3942950000000002E-6</v>
      </c>
      <c r="Z71" s="7">
        <v>1.2621689999999999E-4</v>
      </c>
      <c r="AA71" s="7">
        <v>0</v>
      </c>
      <c r="AB71" s="7">
        <v>2.3676000000000002E-5</v>
      </c>
      <c r="AC71" s="7"/>
      <c r="AD71" s="17">
        <f t="shared" si="4"/>
        <v>0.10478297525325267</v>
      </c>
      <c r="AE71" s="17">
        <f t="shared" si="4"/>
        <v>0.56711615827740203</v>
      </c>
      <c r="AF71" s="17">
        <f t="shared" si="4"/>
        <v>0.63014308546711284</v>
      </c>
      <c r="AG71" s="17">
        <f t="shared" si="4"/>
        <v>81.505372498420243</v>
      </c>
      <c r="AH71" s="17">
        <f t="shared" si="4"/>
        <v>9.5609980508438476E-4</v>
      </c>
      <c r="AI71" s="17">
        <f t="shared" si="4"/>
        <v>5.040145574724722E-2</v>
      </c>
      <c r="AJ71" s="17">
        <f t="shared" si="4"/>
        <v>0</v>
      </c>
      <c r="AK71" s="17">
        <f t="shared" si="2"/>
        <v>9.4543984701876312E-3</v>
      </c>
    </row>
    <row r="72" spans="1:37">
      <c r="A72" s="5">
        <v>2018</v>
      </c>
      <c r="B72" s="5" t="s">
        <v>26</v>
      </c>
      <c r="C72" s="5" t="s">
        <v>27</v>
      </c>
      <c r="D72" s="5">
        <v>2270002045</v>
      </c>
      <c r="E72" s="14" t="s">
        <v>48</v>
      </c>
      <c r="F72" s="14" t="s">
        <v>29</v>
      </c>
      <c r="G72" s="14">
        <v>175</v>
      </c>
      <c r="H72" s="6" t="s">
        <v>71</v>
      </c>
      <c r="I72" s="6" t="s">
        <v>153</v>
      </c>
      <c r="J72" s="6" t="s">
        <v>30</v>
      </c>
      <c r="K72" s="6" t="s">
        <v>31</v>
      </c>
      <c r="L72" s="6" t="s">
        <v>32</v>
      </c>
      <c r="M72" s="6" t="s">
        <v>33</v>
      </c>
      <c r="N72" s="6" t="s">
        <v>32</v>
      </c>
      <c r="O72" s="6" t="s">
        <v>35</v>
      </c>
      <c r="P72" s="6" t="s">
        <v>35</v>
      </c>
      <c r="Q72" s="6" t="s">
        <v>35</v>
      </c>
      <c r="R72" s="7">
        <v>2.323639</v>
      </c>
      <c r="S72" s="7">
        <v>8.1475600000000004</v>
      </c>
      <c r="T72" s="7">
        <v>29.83775</v>
      </c>
      <c r="U72" s="7">
        <v>3.087009E-4</v>
      </c>
      <c r="V72" s="7">
        <v>1.940228E-3</v>
      </c>
      <c r="W72" s="7">
        <v>2.0629049999999999E-3</v>
      </c>
      <c r="X72" s="7">
        <v>0.32701219999999998</v>
      </c>
      <c r="Y72" s="7">
        <v>3.6794490000000002E-6</v>
      </c>
      <c r="Z72" s="7">
        <v>1.163591E-4</v>
      </c>
      <c r="AA72" s="7">
        <v>0</v>
      </c>
      <c r="AB72" s="7">
        <v>2.785359E-5</v>
      </c>
      <c r="AC72" s="7"/>
      <c r="AD72" s="17">
        <f t="shared" si="4"/>
        <v>8.4529181571371945E-2</v>
      </c>
      <c r="AE72" s="17">
        <f t="shared" si="4"/>
        <v>0.53127763768055025</v>
      </c>
      <c r="AF72" s="17">
        <f t="shared" si="4"/>
        <v>0.56486933244927695</v>
      </c>
      <c r="AG72" s="17">
        <f t="shared" si="4"/>
        <v>89.543223326701636</v>
      </c>
      <c r="AH72" s="17">
        <f t="shared" si="4"/>
        <v>1.0075150820862619E-3</v>
      </c>
      <c r="AI72" s="17">
        <f t="shared" si="4"/>
        <v>3.1861713041268828E-2</v>
      </c>
      <c r="AJ72" s="17">
        <f t="shared" si="4"/>
        <v>0</v>
      </c>
      <c r="AK72" s="17">
        <f t="shared" si="2"/>
        <v>7.6269332759462292E-3</v>
      </c>
    </row>
    <row r="73" spans="1:37">
      <c r="A73" s="5">
        <v>2018</v>
      </c>
      <c r="B73" s="5" t="s">
        <v>26</v>
      </c>
      <c r="C73" s="5" t="s">
        <v>27</v>
      </c>
      <c r="D73" s="5">
        <v>2270002045</v>
      </c>
      <c r="E73" s="14" t="s">
        <v>48</v>
      </c>
      <c r="F73" s="14" t="s">
        <v>29</v>
      </c>
      <c r="G73" s="14">
        <v>250</v>
      </c>
      <c r="H73" s="6" t="s">
        <v>87</v>
      </c>
      <c r="I73" s="6" t="s">
        <v>152</v>
      </c>
      <c r="J73" s="6" t="s">
        <v>30</v>
      </c>
      <c r="K73" s="6" t="s">
        <v>31</v>
      </c>
      <c r="L73" s="6" t="s">
        <v>36</v>
      </c>
      <c r="M73" s="6" t="s">
        <v>33</v>
      </c>
      <c r="N73" s="6" t="s">
        <v>32</v>
      </c>
      <c r="O73" s="6" t="s">
        <v>35</v>
      </c>
      <c r="P73" s="6" t="s">
        <v>35</v>
      </c>
      <c r="Q73" s="6" t="s">
        <v>35</v>
      </c>
      <c r="R73" s="7">
        <v>4.5039959999999999</v>
      </c>
      <c r="S73" s="7">
        <v>15.792719999999999</v>
      </c>
      <c r="T73" s="7">
        <v>80.194909999999993</v>
      </c>
      <c r="U73" s="7">
        <v>6.2184869999999995E-4</v>
      </c>
      <c r="V73" s="7">
        <v>1.9871889999999999E-3</v>
      </c>
      <c r="W73" s="7">
        <v>4.906278E-3</v>
      </c>
      <c r="X73" s="7">
        <v>0.88485190000000002</v>
      </c>
      <c r="Y73" s="7">
        <v>9.9561019999999999E-6</v>
      </c>
      <c r="Z73" s="7">
        <v>1.6779739999999999E-4</v>
      </c>
      <c r="AA73" s="7">
        <v>0</v>
      </c>
      <c r="AB73" s="7">
        <v>5.610841E-5</v>
      </c>
      <c r="AC73" s="7"/>
      <c r="AD73" s="17">
        <f t="shared" si="4"/>
        <v>3.1724357257298691E-2</v>
      </c>
      <c r="AE73" s="17">
        <f t="shared" si="4"/>
        <v>0.10137883021026517</v>
      </c>
      <c r="AF73" s="17">
        <f t="shared" si="4"/>
        <v>0.25029965661361825</v>
      </c>
      <c r="AG73" s="17">
        <f t="shared" si="4"/>
        <v>45.141780943498851</v>
      </c>
      <c r="AH73" s="17">
        <f t="shared" si="4"/>
        <v>5.0792248458203092E-4</v>
      </c>
      <c r="AI73" s="17">
        <f t="shared" si="4"/>
        <v>8.5603856122009291E-3</v>
      </c>
      <c r="AJ73" s="17">
        <f t="shared" si="4"/>
        <v>0</v>
      </c>
      <c r="AK73" s="17">
        <f t="shared" si="2"/>
        <v>2.8624378309048334E-3</v>
      </c>
    </row>
    <row r="74" spans="1:37">
      <c r="A74" s="5">
        <v>2018</v>
      </c>
      <c r="B74" s="5" t="s">
        <v>26</v>
      </c>
      <c r="C74" s="5" t="s">
        <v>27</v>
      </c>
      <c r="D74" s="5">
        <v>2270002045</v>
      </c>
      <c r="E74" s="14" t="s">
        <v>48</v>
      </c>
      <c r="F74" s="14" t="s">
        <v>29</v>
      </c>
      <c r="G74" s="14">
        <v>500</v>
      </c>
      <c r="H74" s="6" t="s">
        <v>98</v>
      </c>
      <c r="I74" s="6" t="s">
        <v>151</v>
      </c>
      <c r="J74" s="6" t="s">
        <v>30</v>
      </c>
      <c r="K74" s="6" t="s">
        <v>31</v>
      </c>
      <c r="L74" s="6" t="s">
        <v>36</v>
      </c>
      <c r="M74" s="6" t="s">
        <v>33</v>
      </c>
      <c r="N74" s="6" t="s">
        <v>32</v>
      </c>
      <c r="O74" s="6" t="s">
        <v>35</v>
      </c>
      <c r="P74" s="6" t="s">
        <v>35</v>
      </c>
      <c r="Q74" s="6" t="s">
        <v>35</v>
      </c>
      <c r="R74" s="7">
        <v>1.6508430000000001</v>
      </c>
      <c r="S74" s="7">
        <v>5.7884820000000001</v>
      </c>
      <c r="T74" s="7">
        <v>47.194070000000004</v>
      </c>
      <c r="U74" s="7">
        <v>3.4781200000000002E-4</v>
      </c>
      <c r="V74" s="7">
        <v>1.1794360000000001E-3</v>
      </c>
      <c r="W74" s="7">
        <v>2.5427779999999999E-3</v>
      </c>
      <c r="X74" s="7">
        <v>0.52078840000000004</v>
      </c>
      <c r="Y74" s="7">
        <v>5.1117090000000002E-6</v>
      </c>
      <c r="Z74" s="7">
        <v>9.1945489999999995E-5</v>
      </c>
      <c r="AA74" s="7">
        <v>0</v>
      </c>
      <c r="AB74" s="7">
        <v>3.1382510000000001E-5</v>
      </c>
      <c r="AC74" s="7"/>
      <c r="AD74" s="17">
        <f t="shared" si="4"/>
        <v>6.60400113478746E-2</v>
      </c>
      <c r="AE74" s="17">
        <f t="shared" si="4"/>
        <v>0.22394272429959811</v>
      </c>
      <c r="AF74" s="17">
        <f t="shared" si="4"/>
        <v>0.48280418149783744</v>
      </c>
      <c r="AG74" s="17">
        <f t="shared" si="4"/>
        <v>98.883511339003391</v>
      </c>
      <c r="AH74" s="17">
        <f t="shared" si="4"/>
        <v>9.7057410430644335E-4</v>
      </c>
      <c r="AI74" s="17">
        <f t="shared" si="4"/>
        <v>1.745794050517489E-2</v>
      </c>
      <c r="AJ74" s="17">
        <f t="shared" si="4"/>
        <v>0</v>
      </c>
      <c r="AK74" s="17">
        <f t="shared" si="2"/>
        <v>5.9586826116545377E-3</v>
      </c>
    </row>
    <row r="75" spans="1:37">
      <c r="A75" s="5">
        <v>2018</v>
      </c>
      <c r="B75" s="5" t="s">
        <v>26</v>
      </c>
      <c r="C75" s="5" t="s">
        <v>27</v>
      </c>
      <c r="D75" s="5">
        <v>2270002045</v>
      </c>
      <c r="E75" s="14" t="s">
        <v>48</v>
      </c>
      <c r="F75" s="14" t="s">
        <v>29</v>
      </c>
      <c r="G75" s="14">
        <v>750</v>
      </c>
      <c r="H75" s="6" t="s">
        <v>96</v>
      </c>
      <c r="I75" s="6" t="s">
        <v>150</v>
      </c>
      <c r="J75" s="6" t="s">
        <v>30</v>
      </c>
      <c r="K75" s="6" t="s">
        <v>31</v>
      </c>
      <c r="L75" s="6" t="s">
        <v>36</v>
      </c>
      <c r="M75" s="6" t="s">
        <v>33</v>
      </c>
      <c r="N75" s="6" t="s">
        <v>32</v>
      </c>
      <c r="O75" s="6" t="s">
        <v>35</v>
      </c>
      <c r="P75" s="6" t="s">
        <v>35</v>
      </c>
      <c r="Q75" s="6" t="s">
        <v>35</v>
      </c>
      <c r="R75" s="7">
        <v>49.169919999999998</v>
      </c>
      <c r="S75" s="7">
        <v>172.4084</v>
      </c>
      <c r="T75" s="7">
        <v>2365.2579999999998</v>
      </c>
      <c r="U75" s="7">
        <v>1.7535769999999999E-2</v>
      </c>
      <c r="V75" s="7">
        <v>5.9109620000000002E-2</v>
      </c>
      <c r="W75" s="7">
        <v>0.13183439999999999</v>
      </c>
      <c r="X75" s="7">
        <v>26.100269999999998</v>
      </c>
      <c r="Y75" s="7">
        <v>2.6243099999999998E-4</v>
      </c>
      <c r="Z75" s="7">
        <v>4.6973570000000001E-3</v>
      </c>
      <c r="AA75" s="7">
        <v>0</v>
      </c>
      <c r="AB75" s="7">
        <v>1.5822239999999999E-3</v>
      </c>
      <c r="AC75" s="7"/>
      <c r="AD75" s="17">
        <f t="shared" si="4"/>
        <v>2.5021232336142063E-3</v>
      </c>
      <c r="AE75" s="17">
        <f t="shared" si="4"/>
        <v>8.4341636285208427E-3</v>
      </c>
      <c r="AF75" s="17">
        <f t="shared" si="4"/>
        <v>1.881103112264752E-2</v>
      </c>
      <c r="AG75" s="17">
        <f t="shared" si="4"/>
        <v>3.7241644918132399</v>
      </c>
      <c r="AH75" s="17">
        <f t="shared" si="4"/>
        <v>3.7445444501188696E-5</v>
      </c>
      <c r="AI75" s="17">
        <f t="shared" si="4"/>
        <v>6.7025092632261524E-4</v>
      </c>
      <c r="AJ75" s="17">
        <f t="shared" si="4"/>
        <v>0</v>
      </c>
      <c r="AK75" s="17">
        <f t="shared" si="2"/>
        <v>2.257625089278659E-4</v>
      </c>
    </row>
    <row r="76" spans="1:37">
      <c r="A76" s="5">
        <v>2018</v>
      </c>
      <c r="B76" s="5" t="s">
        <v>26</v>
      </c>
      <c r="C76" s="5" t="s">
        <v>27</v>
      </c>
      <c r="D76" s="5">
        <v>2270002045</v>
      </c>
      <c r="E76" s="14" t="s">
        <v>48</v>
      </c>
      <c r="F76" s="14" t="s">
        <v>29</v>
      </c>
      <c r="G76" s="14">
        <v>9999</v>
      </c>
      <c r="H76" s="6" t="s">
        <v>131</v>
      </c>
      <c r="I76" s="6" t="s">
        <v>149</v>
      </c>
      <c r="J76" s="6" t="s">
        <v>30</v>
      </c>
      <c r="K76" s="6" t="s">
        <v>31</v>
      </c>
      <c r="L76" s="6" t="s">
        <v>36</v>
      </c>
      <c r="M76" s="6" t="s">
        <v>33</v>
      </c>
      <c r="N76" s="6" t="s">
        <v>32</v>
      </c>
      <c r="O76" s="6" t="s">
        <v>35</v>
      </c>
      <c r="P76" s="6" t="s">
        <v>35</v>
      </c>
      <c r="Q76" s="6" t="s">
        <v>35</v>
      </c>
      <c r="R76" s="7">
        <v>61.777610000000003</v>
      </c>
      <c r="S76" s="7">
        <v>216.3991</v>
      </c>
      <c r="T76" s="7">
        <v>9515.1049999999996</v>
      </c>
      <c r="U76" s="7">
        <v>8.0246460000000006E-2</v>
      </c>
      <c r="V76" s="7">
        <v>0.25839649999999997</v>
      </c>
      <c r="W76" s="7">
        <v>0.84808220000000001</v>
      </c>
      <c r="X76" s="7">
        <v>104.9248</v>
      </c>
      <c r="Y76" s="7">
        <v>1.05499E-3</v>
      </c>
      <c r="Z76" s="7">
        <v>2.3224890000000002E-2</v>
      </c>
      <c r="AA76" s="7">
        <v>0</v>
      </c>
      <c r="AB76" s="7">
        <v>7.240509E-3</v>
      </c>
      <c r="AC76" s="7"/>
      <c r="AD76" s="17">
        <f t="shared" si="4"/>
        <v>5.4461024049748624E-4</v>
      </c>
      <c r="AE76" s="17">
        <f t="shared" si="4"/>
        <v>1.7536646477453168E-3</v>
      </c>
      <c r="AF76" s="17">
        <f t="shared" si="4"/>
        <v>5.7556962749962699E-3</v>
      </c>
      <c r="AG76" s="17">
        <f t="shared" si="4"/>
        <v>0.71209521967885747</v>
      </c>
      <c r="AH76" s="17">
        <f t="shared" si="4"/>
        <v>7.1599215419900527E-6</v>
      </c>
      <c r="AI76" s="17">
        <f t="shared" si="4"/>
        <v>1.5762082126024828E-4</v>
      </c>
      <c r="AJ76" s="17">
        <f t="shared" si="4"/>
        <v>0</v>
      </c>
      <c r="AK76" s="17">
        <f t="shared" si="2"/>
        <v>4.913930593093095E-5</v>
      </c>
    </row>
    <row r="77" spans="1:37">
      <c r="A77" s="1">
        <v>2018</v>
      </c>
      <c r="B77" s="1" t="s">
        <v>26</v>
      </c>
      <c r="C77" s="1" t="s">
        <v>27</v>
      </c>
      <c r="D77" s="1">
        <v>2270002048</v>
      </c>
      <c r="E77" s="15" t="s">
        <v>49</v>
      </c>
      <c r="F77" s="15" t="s">
        <v>29</v>
      </c>
      <c r="G77" s="15">
        <v>50</v>
      </c>
      <c r="H77" s="4" t="s">
        <v>103</v>
      </c>
      <c r="I77" s="4" t="s">
        <v>148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35</v>
      </c>
      <c r="Q77" s="4" t="s">
        <v>35</v>
      </c>
      <c r="R77" s="8">
        <v>8.7214310000000003E-2</v>
      </c>
      <c r="S77" s="8">
        <v>0.22626389999999999</v>
      </c>
      <c r="T77" s="8">
        <v>0.2878059</v>
      </c>
      <c r="U77" s="8">
        <v>7.7424390000000006E-6</v>
      </c>
      <c r="V77" s="8">
        <v>3.2519399999999999E-5</v>
      </c>
      <c r="W77" s="8">
        <v>2.6102489999999999E-5</v>
      </c>
      <c r="X77" s="8">
        <v>3.1126439999999999E-3</v>
      </c>
      <c r="Y77" s="8">
        <v>4.0238719999999997E-8</v>
      </c>
      <c r="Z77" s="8">
        <v>1.7981509999999999E-6</v>
      </c>
      <c r="AA77" s="8">
        <v>0</v>
      </c>
      <c r="AB77" s="8">
        <v>6.985881E-7</v>
      </c>
      <c r="AC77" s="8"/>
      <c r="AD77" s="18">
        <f t="shared" si="4"/>
        <v>7.1188167203945092</v>
      </c>
      <c r="AE77" s="18">
        <f t="shared" si="4"/>
        <v>29.900093298403409</v>
      </c>
      <c r="AF77" s="18">
        <f t="shared" si="4"/>
        <v>24.000039555485095</v>
      </c>
      <c r="AG77" s="18">
        <f t="shared" si="4"/>
        <v>2861.9330616406073</v>
      </c>
      <c r="AH77" s="18">
        <f t="shared" si="4"/>
        <v>3.6997653161138615E-2</v>
      </c>
      <c r="AI77" s="18">
        <f t="shared" si="4"/>
        <v>1.6533171788107217</v>
      </c>
      <c r="AJ77" s="18">
        <f t="shared" si="4"/>
        <v>0</v>
      </c>
      <c r="AK77" s="18">
        <f t="shared" si="2"/>
        <v>0.64231964203381264</v>
      </c>
    </row>
    <row r="78" spans="1:37">
      <c r="A78" s="1">
        <v>2018</v>
      </c>
      <c r="B78" s="1" t="s">
        <v>26</v>
      </c>
      <c r="C78" s="1" t="s">
        <v>27</v>
      </c>
      <c r="D78" s="1">
        <v>2270002048</v>
      </c>
      <c r="E78" s="15" t="s">
        <v>49</v>
      </c>
      <c r="F78" s="15" t="s">
        <v>29</v>
      </c>
      <c r="G78" s="15">
        <v>120</v>
      </c>
      <c r="H78" s="4" t="s">
        <v>73</v>
      </c>
      <c r="I78" s="4" t="s">
        <v>147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35</v>
      </c>
      <c r="Q78" s="4" t="s">
        <v>35</v>
      </c>
      <c r="R78" s="8">
        <v>5.8184399999999998</v>
      </c>
      <c r="S78" s="8">
        <v>15.095039999999999</v>
      </c>
      <c r="T78" s="8">
        <v>51.699179999999998</v>
      </c>
      <c r="U78" s="8">
        <v>6.5546419999999998E-4</v>
      </c>
      <c r="V78" s="8">
        <v>3.8781779999999999E-3</v>
      </c>
      <c r="W78" s="8">
        <v>4.0383659999999998E-3</v>
      </c>
      <c r="X78" s="8">
        <v>0.56529070000000003</v>
      </c>
      <c r="Y78" s="8">
        <v>6.63115E-6</v>
      </c>
      <c r="Z78" s="8">
        <v>3.0480250000000002E-4</v>
      </c>
      <c r="AA78" s="8">
        <v>0</v>
      </c>
      <c r="AB78" s="8">
        <v>5.9141480000000001E-5</v>
      </c>
      <c r="AC78" s="8"/>
      <c r="AD78" s="18">
        <f t="shared" si="4"/>
        <v>5.6419592305809257E-2</v>
      </c>
      <c r="AE78" s="18">
        <f t="shared" si="4"/>
        <v>0.33381719649884573</v>
      </c>
      <c r="AF78" s="18">
        <f t="shared" si="4"/>
        <v>0.3476055035525078</v>
      </c>
      <c r="AG78" s="18">
        <f t="shared" si="4"/>
        <v>48.65783795402637</v>
      </c>
      <c r="AH78" s="18">
        <f t="shared" si="4"/>
        <v>5.7078140883768649E-4</v>
      </c>
      <c r="AI78" s="18">
        <f t="shared" si="4"/>
        <v>2.6236112946811479E-2</v>
      </c>
      <c r="AJ78" s="18">
        <f t="shared" si="4"/>
        <v>0</v>
      </c>
      <c r="AK78" s="18">
        <f t="shared" si="2"/>
        <v>5.0906490239469556E-3</v>
      </c>
    </row>
    <row r="79" spans="1:37">
      <c r="A79" s="1">
        <v>2018</v>
      </c>
      <c r="B79" s="1" t="s">
        <v>26</v>
      </c>
      <c r="C79" s="1" t="s">
        <v>27</v>
      </c>
      <c r="D79" s="1">
        <v>2270002048</v>
      </c>
      <c r="E79" s="15" t="s">
        <v>49</v>
      </c>
      <c r="F79" s="15" t="s">
        <v>29</v>
      </c>
      <c r="G79" s="15">
        <v>175</v>
      </c>
      <c r="H79" s="4" t="s">
        <v>71</v>
      </c>
      <c r="I79" s="4" t="s">
        <v>146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35</v>
      </c>
      <c r="Q79" s="4" t="s">
        <v>35</v>
      </c>
      <c r="R79" s="8">
        <v>19.878630000000001</v>
      </c>
      <c r="S79" s="8">
        <v>51.572009999999999</v>
      </c>
      <c r="T79" s="8">
        <v>291.18340000000001</v>
      </c>
      <c r="U79" s="8">
        <v>2.7545059999999999E-3</v>
      </c>
      <c r="V79" s="8">
        <v>1.8797680000000001E-2</v>
      </c>
      <c r="W79" s="8">
        <v>1.8206549999999998E-2</v>
      </c>
      <c r="X79" s="8">
        <v>3.1925729999999999</v>
      </c>
      <c r="Y79" s="8">
        <v>3.5921930000000001E-5</v>
      </c>
      <c r="Z79" s="8">
        <v>1.0046569999999999E-3</v>
      </c>
      <c r="AA79" s="8">
        <v>0</v>
      </c>
      <c r="AB79" s="8">
        <v>2.485346E-4</v>
      </c>
      <c r="AC79" s="8"/>
      <c r="AD79" s="18">
        <f t="shared" si="4"/>
        <v>1.3928623750519663E-2</v>
      </c>
      <c r="AE79" s="18">
        <f t="shared" si="4"/>
        <v>9.5053636515102333E-2</v>
      </c>
      <c r="AF79" s="18">
        <f t="shared" si="4"/>
        <v>9.2064488058847468E-2</v>
      </c>
      <c r="AG79" s="18">
        <f t="shared" si="4"/>
        <v>16.143783354644285</v>
      </c>
      <c r="AH79" s="18">
        <f t="shared" si="4"/>
        <v>1.8164529224568935E-4</v>
      </c>
      <c r="AI79" s="18">
        <f t="shared" si="4"/>
        <v>5.0802174151466113E-3</v>
      </c>
      <c r="AJ79" s="18">
        <f t="shared" si="4"/>
        <v>0</v>
      </c>
      <c r="AK79" s="18">
        <f t="shared" si="2"/>
        <v>1.2567570854396051E-3</v>
      </c>
    </row>
    <row r="80" spans="1:37">
      <c r="A80" s="1">
        <v>2018</v>
      </c>
      <c r="B80" s="1" t="s">
        <v>26</v>
      </c>
      <c r="C80" s="1" t="s">
        <v>27</v>
      </c>
      <c r="D80" s="1">
        <v>2270002048</v>
      </c>
      <c r="E80" s="15" t="s">
        <v>49</v>
      </c>
      <c r="F80" s="15" t="s">
        <v>29</v>
      </c>
      <c r="G80" s="15">
        <v>250</v>
      </c>
      <c r="H80" s="4" t="s">
        <v>87</v>
      </c>
      <c r="I80" s="4" t="s">
        <v>145</v>
      </c>
      <c r="J80" s="4" t="s">
        <v>30</v>
      </c>
      <c r="K80" s="4" t="s">
        <v>31</v>
      </c>
      <c r="L80" s="4" t="s">
        <v>36</v>
      </c>
      <c r="M80" s="4" t="s">
        <v>33</v>
      </c>
      <c r="N80" s="4" t="s">
        <v>34</v>
      </c>
      <c r="O80" s="4" t="s">
        <v>35</v>
      </c>
      <c r="P80" s="4" t="s">
        <v>35</v>
      </c>
      <c r="Q80" s="4" t="s">
        <v>35</v>
      </c>
      <c r="R80" s="8">
        <v>12.3346</v>
      </c>
      <c r="S80" s="8">
        <v>32.00018</v>
      </c>
      <c r="T80" s="8">
        <v>249.28280000000001</v>
      </c>
      <c r="U80" s="8">
        <v>1.7879009999999999E-3</v>
      </c>
      <c r="V80" s="8">
        <v>6.0365339999999997E-3</v>
      </c>
      <c r="W80" s="8">
        <v>1.35771E-2</v>
      </c>
      <c r="X80" s="8">
        <v>2.7513550000000002</v>
      </c>
      <c r="Y80" s="8">
        <v>3.095746E-5</v>
      </c>
      <c r="Z80" s="8">
        <v>4.6194239999999999E-4</v>
      </c>
      <c r="AA80" s="8">
        <v>0</v>
      </c>
      <c r="AB80" s="8">
        <v>1.6131939999999999E-4</v>
      </c>
      <c r="AC80" s="8"/>
      <c r="AD80" s="18">
        <f t="shared" si="4"/>
        <v>1.6437244251865862E-2</v>
      </c>
      <c r="AE80" s="18">
        <f t="shared" si="4"/>
        <v>5.5497470940892607E-2</v>
      </c>
      <c r="AF80" s="18">
        <f t="shared" si="4"/>
        <v>0.12482240847340431</v>
      </c>
      <c r="AG80" s="18">
        <f t="shared" si="4"/>
        <v>25.294853662810411</v>
      </c>
      <c r="AH80" s="18">
        <f t="shared" si="4"/>
        <v>2.8461046301633445E-4</v>
      </c>
      <c r="AI80" s="18">
        <f t="shared" si="4"/>
        <v>4.2469130332681302E-3</v>
      </c>
      <c r="AJ80" s="18">
        <f t="shared" si="4"/>
        <v>0</v>
      </c>
      <c r="AK80" s="18">
        <f t="shared" si="2"/>
        <v>1.4831058209400015E-3</v>
      </c>
    </row>
    <row r="81" spans="1:37">
      <c r="A81" s="1">
        <v>2018</v>
      </c>
      <c r="B81" s="1" t="s">
        <v>26</v>
      </c>
      <c r="C81" s="1" t="s">
        <v>27</v>
      </c>
      <c r="D81" s="1">
        <v>2270002048</v>
      </c>
      <c r="E81" s="15" t="s">
        <v>49</v>
      </c>
      <c r="F81" s="15" t="s">
        <v>29</v>
      </c>
      <c r="G81" s="15">
        <v>500</v>
      </c>
      <c r="H81" s="4" t="s">
        <v>98</v>
      </c>
      <c r="I81" s="4" t="s">
        <v>144</v>
      </c>
      <c r="J81" s="4" t="s">
        <v>30</v>
      </c>
      <c r="K81" s="4" t="s">
        <v>31</v>
      </c>
      <c r="L81" s="4" t="s">
        <v>36</v>
      </c>
      <c r="M81" s="4" t="s">
        <v>33</v>
      </c>
      <c r="N81" s="4" t="s">
        <v>34</v>
      </c>
      <c r="O81" s="4" t="s">
        <v>35</v>
      </c>
      <c r="P81" s="4" t="s">
        <v>35</v>
      </c>
      <c r="Q81" s="4" t="s">
        <v>35</v>
      </c>
      <c r="R81" s="8">
        <v>0.34885729999999998</v>
      </c>
      <c r="S81" s="8">
        <v>0.90505579999999997</v>
      </c>
      <c r="T81" s="8">
        <v>9.4003890000000006</v>
      </c>
      <c r="U81" s="8">
        <v>6.4361620000000005E-5</v>
      </c>
      <c r="V81" s="8">
        <v>2.3455399999999999E-4</v>
      </c>
      <c r="W81" s="8">
        <v>4.5468020000000002E-4</v>
      </c>
      <c r="X81" s="8">
        <v>0.10375479999999999</v>
      </c>
      <c r="Y81" s="8">
        <v>1.0183869999999999E-6</v>
      </c>
      <c r="Z81" s="8">
        <v>1.6305659999999999E-5</v>
      </c>
      <c r="AA81" s="8">
        <v>0</v>
      </c>
      <c r="AB81" s="8">
        <v>5.8072449999999998E-6</v>
      </c>
      <c r="AC81" s="8"/>
      <c r="AD81" s="18">
        <f t="shared" si="4"/>
        <v>0.3698595466467568</v>
      </c>
      <c r="AE81" s="18">
        <f t="shared" si="4"/>
        <v>1.3478845949524485</v>
      </c>
      <c r="AF81" s="18">
        <f t="shared" si="4"/>
        <v>2.612858604883729</v>
      </c>
      <c r="AG81" s="18">
        <f t="shared" si="4"/>
        <v>596.23582020503716</v>
      </c>
      <c r="AH81" s="18">
        <f t="shared" si="4"/>
        <v>5.8522478789525606E-3</v>
      </c>
      <c r="AI81" s="18">
        <f t="shared" si="4"/>
        <v>9.3701867904756847E-2</v>
      </c>
      <c r="AJ81" s="18">
        <f t="shared" si="4"/>
        <v>0</v>
      </c>
      <c r="AK81" s="18">
        <f t="shared" si="2"/>
        <v>3.3371829406510359E-2</v>
      </c>
    </row>
    <row r="82" spans="1:37">
      <c r="A82" s="1">
        <v>2018</v>
      </c>
      <c r="B82" s="1" t="s">
        <v>26</v>
      </c>
      <c r="C82" s="1" t="s">
        <v>27</v>
      </c>
      <c r="D82" s="1">
        <v>2270002048</v>
      </c>
      <c r="E82" s="15" t="s">
        <v>49</v>
      </c>
      <c r="F82" s="15" t="s">
        <v>29</v>
      </c>
      <c r="G82" s="15">
        <v>750</v>
      </c>
      <c r="H82" s="4" t="s">
        <v>96</v>
      </c>
      <c r="I82" s="4" t="s">
        <v>143</v>
      </c>
      <c r="J82" s="4" t="s">
        <v>30</v>
      </c>
      <c r="K82" s="4" t="s">
        <v>31</v>
      </c>
      <c r="L82" s="4" t="s">
        <v>36</v>
      </c>
      <c r="M82" s="4" t="s">
        <v>33</v>
      </c>
      <c r="N82" s="4" t="s">
        <v>34</v>
      </c>
      <c r="O82" s="4" t="s">
        <v>35</v>
      </c>
      <c r="P82" s="4" t="s">
        <v>35</v>
      </c>
      <c r="Q82" s="4" t="s">
        <v>35</v>
      </c>
      <c r="R82" s="8">
        <v>0.75646040000000003</v>
      </c>
      <c r="S82" s="8">
        <v>1.9625189999999999</v>
      </c>
      <c r="T82" s="8">
        <v>43.146180000000001</v>
      </c>
      <c r="U82" s="8">
        <v>2.9689990000000003E-4</v>
      </c>
      <c r="V82" s="8">
        <v>1.076549E-3</v>
      </c>
      <c r="W82" s="8">
        <v>2.1505180000000001E-3</v>
      </c>
      <c r="X82" s="8">
        <v>0.47621069999999999</v>
      </c>
      <c r="Y82" s="8">
        <v>4.7881680000000001E-6</v>
      </c>
      <c r="Z82" s="8">
        <v>7.6112740000000003E-5</v>
      </c>
      <c r="AA82" s="8">
        <v>0</v>
      </c>
      <c r="AB82" s="8">
        <v>2.67888E-5</v>
      </c>
      <c r="AC82" s="8"/>
      <c r="AD82" s="18">
        <f t="shared" si="4"/>
        <v>0.24190885251242938</v>
      </c>
      <c r="AE82" s="18">
        <f t="shared" si="4"/>
        <v>0.87715332091187415</v>
      </c>
      <c r="AF82" s="18">
        <f t="shared" si="4"/>
        <v>1.7522045028891038</v>
      </c>
      <c r="AG82" s="18">
        <f t="shared" si="4"/>
        <v>388.00816029625054</v>
      </c>
      <c r="AH82" s="18">
        <f t="shared" si="4"/>
        <v>3.901315650550013E-3</v>
      </c>
      <c r="AI82" s="18">
        <f t="shared" si="4"/>
        <v>6.2015331076153556E-2</v>
      </c>
      <c r="AJ82" s="18">
        <f t="shared" si="4"/>
        <v>0</v>
      </c>
      <c r="AK82" s="18">
        <f t="shared" si="2"/>
        <v>2.1827046314885822E-2</v>
      </c>
    </row>
    <row r="83" spans="1:37">
      <c r="A83" s="5">
        <v>2018</v>
      </c>
      <c r="B83" s="5" t="s">
        <v>26</v>
      </c>
      <c r="C83" s="5" t="s">
        <v>27</v>
      </c>
      <c r="D83" s="5">
        <v>2270002051</v>
      </c>
      <c r="E83" s="14" t="s">
        <v>50</v>
      </c>
      <c r="F83" s="14" t="s">
        <v>29</v>
      </c>
      <c r="G83" s="14">
        <v>175</v>
      </c>
      <c r="H83" s="6" t="s">
        <v>116</v>
      </c>
      <c r="I83" s="6" t="s">
        <v>142</v>
      </c>
      <c r="J83" s="6" t="s">
        <v>30</v>
      </c>
      <c r="K83" s="6" t="s">
        <v>31</v>
      </c>
      <c r="L83" s="6" t="s">
        <v>32</v>
      </c>
      <c r="M83" s="6" t="s">
        <v>33</v>
      </c>
      <c r="N83" s="6" t="s">
        <v>34</v>
      </c>
      <c r="O83" s="6" t="s">
        <v>35</v>
      </c>
      <c r="P83" s="6" t="s">
        <v>35</v>
      </c>
      <c r="Q83" s="6" t="s">
        <v>35</v>
      </c>
      <c r="R83" s="7">
        <v>0.40492359999999999</v>
      </c>
      <c r="S83" s="7">
        <v>2.1991670000000001</v>
      </c>
      <c r="T83" s="7">
        <v>12.532489999999999</v>
      </c>
      <c r="U83" s="7">
        <v>1.082048E-4</v>
      </c>
      <c r="V83" s="7">
        <v>8.2819649999999996E-4</v>
      </c>
      <c r="W83" s="7">
        <v>6.5415289999999995E-4</v>
      </c>
      <c r="X83" s="7">
        <v>0.13742099999999999</v>
      </c>
      <c r="Y83" s="7">
        <v>1.5462210000000001E-6</v>
      </c>
      <c r="Z83" s="7">
        <v>3.4600269999999999E-5</v>
      </c>
      <c r="AA83" s="7">
        <v>0</v>
      </c>
      <c r="AB83" s="7">
        <v>9.7631399999999992E-6</v>
      </c>
      <c r="AC83" s="7"/>
      <c r="AD83" s="17">
        <f t="shared" si="4"/>
        <v>0.62991249071883793</v>
      </c>
      <c r="AE83" s="17">
        <f t="shared" si="4"/>
        <v>4.821332511308408</v>
      </c>
      <c r="AF83" s="17">
        <f t="shared" si="4"/>
        <v>3.8081405127124759</v>
      </c>
      <c r="AG83" s="17">
        <f t="shared" si="4"/>
        <v>799.99412583428307</v>
      </c>
      <c r="AH83" s="17">
        <f t="shared" si="4"/>
        <v>9.0013005089586828E-3</v>
      </c>
      <c r="AI83" s="17">
        <f t="shared" si="4"/>
        <v>0.20142491142023536</v>
      </c>
      <c r="AJ83" s="17">
        <f t="shared" si="4"/>
        <v>0</v>
      </c>
      <c r="AK83" s="17">
        <f t="shared" si="2"/>
        <v>5.6835961386525496E-2</v>
      </c>
    </row>
    <row r="84" spans="1:37">
      <c r="A84" s="5">
        <v>2018</v>
      </c>
      <c r="B84" s="5" t="s">
        <v>26</v>
      </c>
      <c r="C84" s="5" t="s">
        <v>27</v>
      </c>
      <c r="D84" s="5">
        <v>2270002051</v>
      </c>
      <c r="E84" s="14" t="s">
        <v>50</v>
      </c>
      <c r="F84" s="14" t="s">
        <v>29</v>
      </c>
      <c r="G84" s="14">
        <v>250</v>
      </c>
      <c r="H84" s="6" t="s">
        <v>87</v>
      </c>
      <c r="I84" s="6" t="s">
        <v>141</v>
      </c>
      <c r="J84" s="6" t="s">
        <v>30</v>
      </c>
      <c r="K84" s="6" t="s">
        <v>31</v>
      </c>
      <c r="L84" s="6" t="s">
        <v>36</v>
      </c>
      <c r="M84" s="6" t="s">
        <v>33</v>
      </c>
      <c r="N84" s="6" t="s">
        <v>34</v>
      </c>
      <c r="O84" s="6" t="s">
        <v>35</v>
      </c>
      <c r="P84" s="6" t="s">
        <v>35</v>
      </c>
      <c r="Q84" s="6" t="s">
        <v>35</v>
      </c>
      <c r="R84" s="7">
        <v>2.9902060000000001</v>
      </c>
      <c r="S84" s="7">
        <v>16.239999999999998</v>
      </c>
      <c r="T84" s="7">
        <v>122.395</v>
      </c>
      <c r="U84" s="7">
        <v>8.4387990000000005E-4</v>
      </c>
      <c r="V84" s="7">
        <v>2.8947759999999999E-3</v>
      </c>
      <c r="W84" s="7">
        <v>5.4137810000000003E-3</v>
      </c>
      <c r="X84" s="7">
        <v>1.351135</v>
      </c>
      <c r="Y84" s="7">
        <v>1.5202579999999999E-5</v>
      </c>
      <c r="Z84" s="7">
        <v>1.8278970000000001E-4</v>
      </c>
      <c r="AA84" s="7">
        <v>0</v>
      </c>
      <c r="AB84" s="7">
        <v>7.6141919999999998E-5</v>
      </c>
      <c r="AC84" s="7"/>
      <c r="AD84" s="17">
        <f t="shared" si="4"/>
        <v>6.3060373997529007E-2</v>
      </c>
      <c r="AE84" s="17">
        <f t="shared" si="4"/>
        <v>0.21631710531210782</v>
      </c>
      <c r="AF84" s="17">
        <f t="shared" si="4"/>
        <v>0.40455407766047813</v>
      </c>
      <c r="AG84" s="17">
        <f t="shared" si="4"/>
        <v>100.96588201846181</v>
      </c>
      <c r="AH84" s="17">
        <f t="shared" si="4"/>
        <v>1.1360388848310693E-3</v>
      </c>
      <c r="AI84" s="17">
        <f t="shared" si="4"/>
        <v>1.3659274080228866E-2</v>
      </c>
      <c r="AJ84" s="17">
        <f t="shared" si="4"/>
        <v>0</v>
      </c>
      <c r="AK84" s="17">
        <f t="shared" si="2"/>
        <v>5.6898356651105602E-3</v>
      </c>
    </row>
    <row r="85" spans="1:37">
      <c r="A85" s="5">
        <v>2018</v>
      </c>
      <c r="B85" s="5" t="s">
        <v>26</v>
      </c>
      <c r="C85" s="5" t="s">
        <v>27</v>
      </c>
      <c r="D85" s="5">
        <v>2270002051</v>
      </c>
      <c r="E85" s="14" t="s">
        <v>50</v>
      </c>
      <c r="F85" s="14" t="s">
        <v>29</v>
      </c>
      <c r="G85" s="14">
        <v>500</v>
      </c>
      <c r="H85" s="6" t="s">
        <v>98</v>
      </c>
      <c r="I85" s="6" t="s">
        <v>140</v>
      </c>
      <c r="J85" s="6" t="s">
        <v>30</v>
      </c>
      <c r="K85" s="6" t="s">
        <v>31</v>
      </c>
      <c r="L85" s="6" t="s">
        <v>36</v>
      </c>
      <c r="M85" s="6" t="s">
        <v>33</v>
      </c>
      <c r="N85" s="6" t="s">
        <v>34</v>
      </c>
      <c r="O85" s="6" t="s">
        <v>35</v>
      </c>
      <c r="P85" s="6" t="s">
        <v>35</v>
      </c>
      <c r="Q85" s="6" t="s">
        <v>35</v>
      </c>
      <c r="R85" s="7">
        <v>4.2112059999999998</v>
      </c>
      <c r="S85" s="7">
        <v>22.87134</v>
      </c>
      <c r="T85" s="7">
        <v>281.80020000000002</v>
      </c>
      <c r="U85" s="7">
        <v>1.888338E-3</v>
      </c>
      <c r="V85" s="7">
        <v>6.3676310000000003E-3</v>
      </c>
      <c r="W85" s="7">
        <v>1.10914E-2</v>
      </c>
      <c r="X85" s="7">
        <v>3.1115240000000002</v>
      </c>
      <c r="Y85" s="7">
        <v>3.0540619999999998E-5</v>
      </c>
      <c r="Z85" s="7">
        <v>4.005495E-4</v>
      </c>
      <c r="AA85" s="7">
        <v>0</v>
      </c>
      <c r="AB85" s="7">
        <v>1.703818E-4</v>
      </c>
      <c r="AC85" s="7"/>
      <c r="AD85" s="17">
        <f t="shared" si="4"/>
        <v>3.5572523384642632E-2</v>
      </c>
      <c r="AE85" s="17">
        <f t="shared" si="4"/>
        <v>0.11995347371724518</v>
      </c>
      <c r="AF85" s="17">
        <f t="shared" si="4"/>
        <v>0.20893986450965094</v>
      </c>
      <c r="AG85" s="17">
        <f t="shared" si="4"/>
        <v>58.614909116840721</v>
      </c>
      <c r="AH85" s="17">
        <f t="shared" si="4"/>
        <v>5.753243959140176E-4</v>
      </c>
      <c r="AI85" s="17">
        <f t="shared" si="4"/>
        <v>7.5455540562425327E-3</v>
      </c>
      <c r="AJ85" s="17">
        <f t="shared" si="4"/>
        <v>0</v>
      </c>
      <c r="AK85" s="17">
        <f t="shared" si="2"/>
        <v>3.2096534438312966E-3</v>
      </c>
    </row>
    <row r="86" spans="1:37">
      <c r="A86" s="5">
        <v>2018</v>
      </c>
      <c r="B86" s="5" t="s">
        <v>26</v>
      </c>
      <c r="C86" s="5" t="s">
        <v>27</v>
      </c>
      <c r="D86" s="5">
        <v>2270002051</v>
      </c>
      <c r="E86" s="14" t="s">
        <v>50</v>
      </c>
      <c r="F86" s="14" t="s">
        <v>29</v>
      </c>
      <c r="G86" s="14">
        <v>750</v>
      </c>
      <c r="H86" s="6" t="s">
        <v>96</v>
      </c>
      <c r="I86" s="6" t="s">
        <v>139</v>
      </c>
      <c r="J86" s="6" t="s">
        <v>30</v>
      </c>
      <c r="K86" s="6" t="s">
        <v>31</v>
      </c>
      <c r="L86" s="6" t="s">
        <v>36</v>
      </c>
      <c r="M86" s="6" t="s">
        <v>33</v>
      </c>
      <c r="N86" s="6" t="s">
        <v>34</v>
      </c>
      <c r="O86" s="6" t="s">
        <v>35</v>
      </c>
      <c r="P86" s="6" t="s">
        <v>35</v>
      </c>
      <c r="Q86" s="6" t="s">
        <v>35</v>
      </c>
      <c r="R86" s="7">
        <v>158.6045</v>
      </c>
      <c r="S86" s="7">
        <v>861.39160000000004</v>
      </c>
      <c r="T86" s="7">
        <v>17215.43</v>
      </c>
      <c r="U86" s="7">
        <v>0.11577750000000001</v>
      </c>
      <c r="V86" s="7">
        <v>0.38900089999999998</v>
      </c>
      <c r="W86" s="7">
        <v>0.69586610000000004</v>
      </c>
      <c r="X86" s="7">
        <v>190.08410000000001</v>
      </c>
      <c r="Y86" s="7">
        <v>1.9112440000000001E-3</v>
      </c>
      <c r="Z86" s="7">
        <v>2.4807490000000001E-2</v>
      </c>
      <c r="AA86" s="7">
        <v>0</v>
      </c>
      <c r="AB86" s="7">
        <v>1.044642E-2</v>
      </c>
      <c r="AC86" s="7"/>
      <c r="AD86" s="17">
        <f t="shared" si="4"/>
        <v>1.0250612307237952E-3</v>
      </c>
      <c r="AE86" s="17">
        <f t="shared" si="4"/>
        <v>3.4441039174853832E-3</v>
      </c>
      <c r="AF86" s="17">
        <f t="shared" si="4"/>
        <v>6.161001583943059E-3</v>
      </c>
      <c r="AG86" s="17">
        <f t="shared" si="4"/>
        <v>1.6829508452594413</v>
      </c>
      <c r="AH86" s="17">
        <f t="shared" si="4"/>
        <v>1.6921613671511901E-5</v>
      </c>
      <c r="AI86" s="17">
        <f t="shared" si="4"/>
        <v>2.1963849824506698E-4</v>
      </c>
      <c r="AJ86" s="17">
        <f t="shared" si="4"/>
        <v>0</v>
      </c>
      <c r="AK86" s="17">
        <f t="shared" si="2"/>
        <v>9.2489647313663434E-5</v>
      </c>
    </row>
    <row r="87" spans="1:37">
      <c r="A87" s="5">
        <v>2018</v>
      </c>
      <c r="B87" s="5" t="s">
        <v>26</v>
      </c>
      <c r="C87" s="5" t="s">
        <v>27</v>
      </c>
      <c r="D87" s="5">
        <v>2270002051</v>
      </c>
      <c r="E87" s="14" t="s">
        <v>50</v>
      </c>
      <c r="F87" s="14" t="s">
        <v>29</v>
      </c>
      <c r="G87" s="14">
        <v>1000</v>
      </c>
      <c r="H87" s="6" t="s">
        <v>83</v>
      </c>
      <c r="I87" s="6" t="s">
        <v>138</v>
      </c>
      <c r="J87" s="6" t="s">
        <v>30</v>
      </c>
      <c r="K87" s="6" t="s">
        <v>31</v>
      </c>
      <c r="L87" s="6" t="s">
        <v>36</v>
      </c>
      <c r="M87" s="6" t="s">
        <v>33</v>
      </c>
      <c r="N87" s="6" t="s">
        <v>34</v>
      </c>
      <c r="O87" s="6" t="s">
        <v>35</v>
      </c>
      <c r="P87" s="6" t="s">
        <v>35</v>
      </c>
      <c r="Q87" s="6" t="s">
        <v>35</v>
      </c>
      <c r="R87" s="7">
        <v>74.385289999999998</v>
      </c>
      <c r="S87" s="7">
        <v>403.5874</v>
      </c>
      <c r="T87" s="7">
        <v>11410.6</v>
      </c>
      <c r="U87" s="7">
        <v>8.1715620000000003E-2</v>
      </c>
      <c r="V87" s="7">
        <v>0.26875009999999999</v>
      </c>
      <c r="W87" s="7">
        <v>0.87490670000000004</v>
      </c>
      <c r="X87" s="7">
        <v>125.9522</v>
      </c>
      <c r="Y87" s="7">
        <v>1.266414E-3</v>
      </c>
      <c r="Z87" s="7">
        <v>2.2366509999999999E-2</v>
      </c>
      <c r="AA87" s="7">
        <v>0</v>
      </c>
      <c r="AB87" s="7">
        <v>7.3730690000000003E-3</v>
      </c>
      <c r="AC87" s="7"/>
      <c r="AD87" s="17">
        <f t="shared" si="4"/>
        <v>2.4693546165096567E-3</v>
      </c>
      <c r="AE87" s="17">
        <f t="shared" si="4"/>
        <v>8.1213273560481053E-3</v>
      </c>
      <c r="AF87" s="17">
        <f t="shared" si="4"/>
        <v>2.6438701666342723E-2</v>
      </c>
      <c r="AG87" s="17">
        <f t="shared" si="4"/>
        <v>3.8061345741432007</v>
      </c>
      <c r="AH87" s="17">
        <f t="shared" si="4"/>
        <v>3.826961427096141E-5</v>
      </c>
      <c r="AI87" s="17">
        <f t="shared" si="4"/>
        <v>6.7589090951900499E-4</v>
      </c>
      <c r="AJ87" s="17">
        <f t="shared" si="4"/>
        <v>0</v>
      </c>
      <c r="AK87" s="17">
        <f t="shared" si="2"/>
        <v>2.2280589651029067E-4</v>
      </c>
    </row>
    <row r="88" spans="1:37">
      <c r="A88" s="1">
        <v>2018</v>
      </c>
      <c r="B88" s="1" t="s">
        <v>26</v>
      </c>
      <c r="C88" s="1" t="s">
        <v>27</v>
      </c>
      <c r="D88" s="1">
        <v>2270002054</v>
      </c>
      <c r="E88" s="15" t="s">
        <v>51</v>
      </c>
      <c r="F88" s="15" t="s">
        <v>29</v>
      </c>
      <c r="G88" s="15">
        <v>50</v>
      </c>
      <c r="H88" s="4" t="s">
        <v>103</v>
      </c>
      <c r="I88" s="4" t="s">
        <v>137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32</v>
      </c>
      <c r="O88" s="4" t="s">
        <v>35</v>
      </c>
      <c r="P88" s="4" t="s">
        <v>35</v>
      </c>
      <c r="Q88" s="4" t="s">
        <v>35</v>
      </c>
      <c r="R88" s="8">
        <v>0.99673520000000004</v>
      </c>
      <c r="S88" s="8">
        <v>2.6101559999999999</v>
      </c>
      <c r="T88" s="8">
        <v>5.2928240000000004</v>
      </c>
      <c r="U88" s="8">
        <v>1.240182E-4</v>
      </c>
      <c r="V88" s="8">
        <v>5.5132719999999996E-4</v>
      </c>
      <c r="W88" s="8">
        <v>4.6985080000000001E-4</v>
      </c>
      <c r="X88" s="8">
        <v>5.7392520000000002E-2</v>
      </c>
      <c r="Y88" s="8">
        <v>7.4194209999999998E-7</v>
      </c>
      <c r="Z88" s="8">
        <v>3.1395210000000001E-5</v>
      </c>
      <c r="AA88" s="8">
        <v>0</v>
      </c>
      <c r="AB88" s="8">
        <v>1.118996E-5</v>
      </c>
      <c r="AC88" s="8"/>
      <c r="AD88" s="18">
        <f t="shared" si="4"/>
        <v>0.86491255384263421</v>
      </c>
      <c r="AE88" s="18">
        <f t="shared" si="4"/>
        <v>3.8449986901511939</v>
      </c>
      <c r="AF88" s="18">
        <f t="shared" si="4"/>
        <v>3.2767759518603299</v>
      </c>
      <c r="AG88" s="18">
        <f t="shared" si="4"/>
        <v>400.25988963446071</v>
      </c>
      <c r="AH88" s="18">
        <f t="shared" si="4"/>
        <v>5.1743617994324002E-3</v>
      </c>
      <c r="AI88" s="18">
        <f t="shared" si="4"/>
        <v>0.21895263162605011</v>
      </c>
      <c r="AJ88" s="18">
        <f t="shared" si="4"/>
        <v>0</v>
      </c>
      <c r="AK88" s="18">
        <f t="shared" si="2"/>
        <v>7.8039649672362002E-2</v>
      </c>
    </row>
    <row r="89" spans="1:37">
      <c r="A89" s="1">
        <v>2018</v>
      </c>
      <c r="B89" s="1" t="s">
        <v>26</v>
      </c>
      <c r="C89" s="1" t="s">
        <v>27</v>
      </c>
      <c r="D89" s="1">
        <v>2270002054</v>
      </c>
      <c r="E89" s="15" t="s">
        <v>51</v>
      </c>
      <c r="F89" s="15" t="s">
        <v>29</v>
      </c>
      <c r="G89" s="15">
        <v>120</v>
      </c>
      <c r="H89" s="4" t="s">
        <v>73</v>
      </c>
      <c r="I89" s="4" t="s">
        <v>136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32</v>
      </c>
      <c r="O89" s="4" t="s">
        <v>35</v>
      </c>
      <c r="P89" s="4" t="s">
        <v>35</v>
      </c>
      <c r="Q89" s="4" t="s">
        <v>35</v>
      </c>
      <c r="R89" s="8">
        <v>2.8095469999999998</v>
      </c>
      <c r="S89" s="8">
        <v>7.3573760000000004</v>
      </c>
      <c r="T89" s="8">
        <v>27.920649999999998</v>
      </c>
      <c r="U89" s="8">
        <v>3.126866E-4</v>
      </c>
      <c r="V89" s="8">
        <v>2.0232969999999999E-3</v>
      </c>
      <c r="W89" s="8">
        <v>2.0861909999999998E-3</v>
      </c>
      <c r="X89" s="8">
        <v>0.30557529999999999</v>
      </c>
      <c r="Y89" s="8">
        <v>3.584556E-6</v>
      </c>
      <c r="Z89" s="8">
        <v>1.5325279999999999E-4</v>
      </c>
      <c r="AA89" s="8">
        <v>0</v>
      </c>
      <c r="AB89" s="8">
        <v>2.821321E-5</v>
      </c>
      <c r="AC89" s="8"/>
      <c r="AD89" s="18">
        <f t="shared" si="4"/>
        <v>0.11435938541847616</v>
      </c>
      <c r="AE89" s="18">
        <f t="shared" si="4"/>
        <v>0.73998374551082946</v>
      </c>
      <c r="AF89" s="18">
        <f t="shared" si="4"/>
        <v>0.76298607175861133</v>
      </c>
      <c r="AG89" s="18">
        <f t="shared" si="4"/>
        <v>111.75855795248815</v>
      </c>
      <c r="AH89" s="18">
        <f t="shared" si="4"/>
        <v>1.3109855720012027E-3</v>
      </c>
      <c r="AI89" s="18">
        <f t="shared" si="4"/>
        <v>5.6049399052152039E-2</v>
      </c>
      <c r="AJ89" s="18">
        <f t="shared" si="4"/>
        <v>0</v>
      </c>
      <c r="AK89" s="18">
        <f t="shared" si="2"/>
        <v>1.0318463779011975E-2</v>
      </c>
    </row>
    <row r="90" spans="1:37">
      <c r="A90" s="1">
        <v>2018</v>
      </c>
      <c r="B90" s="1" t="s">
        <v>26</v>
      </c>
      <c r="C90" s="1" t="s">
        <v>27</v>
      </c>
      <c r="D90" s="1">
        <v>2270002054</v>
      </c>
      <c r="E90" s="15" t="s">
        <v>51</v>
      </c>
      <c r="F90" s="15" t="s">
        <v>29</v>
      </c>
      <c r="G90" s="15">
        <v>175</v>
      </c>
      <c r="H90" s="4" t="s">
        <v>71</v>
      </c>
      <c r="I90" s="4" t="s">
        <v>135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32</v>
      </c>
      <c r="O90" s="4" t="s">
        <v>35</v>
      </c>
      <c r="P90" s="4" t="s">
        <v>35</v>
      </c>
      <c r="Q90" s="4" t="s">
        <v>35</v>
      </c>
      <c r="R90" s="8">
        <v>1.189853</v>
      </c>
      <c r="S90" s="8">
        <v>3.1158739999999998</v>
      </c>
      <c r="T90" s="8">
        <v>23.727239999999998</v>
      </c>
      <c r="U90" s="8">
        <v>1.959823E-4</v>
      </c>
      <c r="V90" s="8">
        <v>1.4812619999999999E-3</v>
      </c>
      <c r="W90" s="8">
        <v>1.3966650000000001E-3</v>
      </c>
      <c r="X90" s="8">
        <v>0.26034679999999999</v>
      </c>
      <c r="Y90" s="8">
        <v>2.9293489999999999E-6</v>
      </c>
      <c r="Z90" s="8">
        <v>7.4057490000000006E-5</v>
      </c>
      <c r="AA90" s="8">
        <v>0</v>
      </c>
      <c r="AB90" s="8">
        <v>1.7683170000000002E-5</v>
      </c>
      <c r="AC90" s="8"/>
      <c r="AD90" s="18">
        <f t="shared" si="4"/>
        <v>0.2740366474508501</v>
      </c>
      <c r="AE90" s="18">
        <f t="shared" si="4"/>
        <v>2.0712078206875879</v>
      </c>
      <c r="AF90" s="18">
        <f t="shared" si="4"/>
        <v>1.9529181676709664</v>
      </c>
      <c r="AG90" s="18">
        <f t="shared" si="4"/>
        <v>364.03575346629253</v>
      </c>
      <c r="AH90" s="18">
        <f t="shared" si="4"/>
        <v>4.0960279534095695E-3</v>
      </c>
      <c r="AI90" s="18">
        <f t="shared" si="4"/>
        <v>0.10355254672603015</v>
      </c>
      <c r="AJ90" s="18">
        <f t="shared" si="4"/>
        <v>0</v>
      </c>
      <c r="AK90" s="18">
        <f t="shared" si="2"/>
        <v>2.4725889139496009E-2</v>
      </c>
    </row>
    <row r="91" spans="1:37">
      <c r="A91" s="1">
        <v>2018</v>
      </c>
      <c r="B91" s="1" t="s">
        <v>26</v>
      </c>
      <c r="C91" s="1" t="s">
        <v>27</v>
      </c>
      <c r="D91" s="1">
        <v>2270002054</v>
      </c>
      <c r="E91" s="15" t="s">
        <v>51</v>
      </c>
      <c r="F91" s="15" t="s">
        <v>29</v>
      </c>
      <c r="G91" s="15">
        <v>250</v>
      </c>
      <c r="H91" s="4" t="s">
        <v>87</v>
      </c>
      <c r="I91" s="4" t="s">
        <v>134</v>
      </c>
      <c r="J91" s="4" t="s">
        <v>30</v>
      </c>
      <c r="K91" s="4" t="s">
        <v>31</v>
      </c>
      <c r="L91" s="4" t="s">
        <v>36</v>
      </c>
      <c r="M91" s="4" t="s">
        <v>33</v>
      </c>
      <c r="N91" s="4" t="s">
        <v>32</v>
      </c>
      <c r="O91" s="4" t="s">
        <v>35</v>
      </c>
      <c r="P91" s="4" t="s">
        <v>35</v>
      </c>
      <c r="Q91" s="4" t="s">
        <v>35</v>
      </c>
      <c r="R91" s="8">
        <v>0.1183623</v>
      </c>
      <c r="S91" s="8">
        <v>0.30995590000000001</v>
      </c>
      <c r="T91" s="8">
        <v>3.4283800000000002</v>
      </c>
      <c r="U91" s="8">
        <v>2.1417030000000001E-5</v>
      </c>
      <c r="V91" s="8">
        <v>7.6306909999999993E-5</v>
      </c>
      <c r="W91" s="8">
        <v>1.7472890000000001E-4</v>
      </c>
      <c r="X91" s="8">
        <v>3.786312E-2</v>
      </c>
      <c r="Y91" s="8">
        <v>4.2602510000000002E-7</v>
      </c>
      <c r="Z91" s="8">
        <v>5.5562250000000003E-6</v>
      </c>
      <c r="AA91" s="8">
        <v>0</v>
      </c>
      <c r="AB91" s="8">
        <v>1.9324240000000002E-6</v>
      </c>
      <c r="AC91" s="8"/>
      <c r="AD91" s="18">
        <f t="shared" si="4"/>
        <v>2.1184049112996401</v>
      </c>
      <c r="AE91" s="18">
        <f t="shared" si="4"/>
        <v>7.5476820506904811</v>
      </c>
      <c r="AF91" s="18">
        <f t="shared" si="4"/>
        <v>17.28281465291796</v>
      </c>
      <c r="AG91" s="18">
        <f t="shared" si="4"/>
        <v>3745.1233604812433</v>
      </c>
      <c r="AH91" s="18">
        <f t="shared" si="4"/>
        <v>4.2139067096461084E-2</v>
      </c>
      <c r="AI91" s="18">
        <f t="shared" si="4"/>
        <v>0.54957827151037464</v>
      </c>
      <c r="AJ91" s="18">
        <f t="shared" si="4"/>
        <v>0</v>
      </c>
      <c r="AK91" s="18">
        <f t="shared" si="2"/>
        <v>0.19114025111387034</v>
      </c>
    </row>
    <row r="92" spans="1:37">
      <c r="A92" s="1">
        <v>2018</v>
      </c>
      <c r="B92" s="1" t="s">
        <v>26</v>
      </c>
      <c r="C92" s="1" t="s">
        <v>27</v>
      </c>
      <c r="D92" s="1">
        <v>2270002054</v>
      </c>
      <c r="E92" s="15" t="s">
        <v>51</v>
      </c>
      <c r="F92" s="15" t="s">
        <v>29</v>
      </c>
      <c r="G92" s="15">
        <v>500</v>
      </c>
      <c r="H92" s="4" t="s">
        <v>98</v>
      </c>
      <c r="I92" s="4" t="s">
        <v>133</v>
      </c>
      <c r="J92" s="4" t="s">
        <v>30</v>
      </c>
      <c r="K92" s="4" t="s">
        <v>31</v>
      </c>
      <c r="L92" s="4" t="s">
        <v>36</v>
      </c>
      <c r="M92" s="4" t="s">
        <v>33</v>
      </c>
      <c r="N92" s="4" t="s">
        <v>32</v>
      </c>
      <c r="O92" s="4" t="s">
        <v>35</v>
      </c>
      <c r="P92" s="4" t="s">
        <v>35</v>
      </c>
      <c r="Q92" s="4" t="s">
        <v>35</v>
      </c>
      <c r="R92" s="8">
        <v>0.66656660000000001</v>
      </c>
      <c r="S92" s="8">
        <v>1.7455419999999999</v>
      </c>
      <c r="T92" s="8">
        <v>29.494969999999999</v>
      </c>
      <c r="U92" s="8">
        <v>1.7723150000000001E-4</v>
      </c>
      <c r="V92" s="8">
        <v>6.3007969999999999E-4</v>
      </c>
      <c r="W92" s="8">
        <v>1.324034E-3</v>
      </c>
      <c r="X92" s="8">
        <v>0.3258141</v>
      </c>
      <c r="Y92" s="8">
        <v>3.1979720000000002E-6</v>
      </c>
      <c r="Z92" s="8">
        <v>4.553941E-5</v>
      </c>
      <c r="AA92" s="8">
        <v>0</v>
      </c>
      <c r="AB92" s="8">
        <v>1.5991310000000001E-5</v>
      </c>
      <c r="AC92" s="8"/>
      <c r="AD92" s="18">
        <f t="shared" si="4"/>
        <v>0.27637585488744482</v>
      </c>
      <c r="AE92" s="18">
        <f t="shared" si="4"/>
        <v>0.98255003052349432</v>
      </c>
      <c r="AF92" s="18">
        <f t="shared" si="4"/>
        <v>2.0647064920741687</v>
      </c>
      <c r="AG92" s="18">
        <f t="shared" si="4"/>
        <v>508.07644477354984</v>
      </c>
      <c r="AH92" s="18">
        <f t="shared" si="4"/>
        <v>4.9869365513811681E-3</v>
      </c>
      <c r="AI92" s="18">
        <f t="shared" si="4"/>
        <v>7.1014426723352508E-2</v>
      </c>
      <c r="AJ92" s="18">
        <f t="shared" si="4"/>
        <v>0</v>
      </c>
      <c r="AK92" s="18">
        <f t="shared" si="2"/>
        <v>2.4936943895527287E-2</v>
      </c>
    </row>
    <row r="93" spans="1:37">
      <c r="A93" s="1">
        <v>2018</v>
      </c>
      <c r="B93" s="1" t="s">
        <v>26</v>
      </c>
      <c r="C93" s="1" t="s">
        <v>27</v>
      </c>
      <c r="D93" s="1">
        <v>2270002054</v>
      </c>
      <c r="E93" s="15" t="s">
        <v>51</v>
      </c>
      <c r="F93" s="15" t="s">
        <v>29</v>
      </c>
      <c r="G93" s="15">
        <v>750</v>
      </c>
      <c r="H93" s="4" t="s">
        <v>96</v>
      </c>
      <c r="I93" s="4" t="s">
        <v>132</v>
      </c>
      <c r="J93" s="4" t="s">
        <v>30</v>
      </c>
      <c r="K93" s="4" t="s">
        <v>31</v>
      </c>
      <c r="L93" s="4" t="s">
        <v>36</v>
      </c>
      <c r="M93" s="4" t="s">
        <v>33</v>
      </c>
      <c r="N93" s="4" t="s">
        <v>32</v>
      </c>
      <c r="O93" s="4" t="s">
        <v>35</v>
      </c>
      <c r="P93" s="4" t="s">
        <v>35</v>
      </c>
      <c r="Q93" s="4" t="s">
        <v>35</v>
      </c>
      <c r="R93" s="8">
        <v>1.2607680000000001</v>
      </c>
      <c r="S93" s="8">
        <v>3.3015789999999998</v>
      </c>
      <c r="T93" s="8">
        <v>87.915570000000002</v>
      </c>
      <c r="U93" s="8">
        <v>5.2608069999999997E-4</v>
      </c>
      <c r="V93" s="8">
        <v>1.8741910000000001E-3</v>
      </c>
      <c r="W93" s="8">
        <v>4.0323060000000003E-3</v>
      </c>
      <c r="X93" s="8">
        <v>0.97116829999999998</v>
      </c>
      <c r="Y93" s="8">
        <v>9.7648309999999999E-6</v>
      </c>
      <c r="Z93" s="8">
        <v>1.3585870000000001E-4</v>
      </c>
      <c r="AA93" s="8">
        <v>0</v>
      </c>
      <c r="AB93" s="8">
        <v>4.746741E-5</v>
      </c>
      <c r="AC93" s="8"/>
      <c r="AD93" s="18">
        <f t="shared" si="4"/>
        <v>0.1528752839635136</v>
      </c>
      <c r="AE93" s="18">
        <f t="shared" si="4"/>
        <v>0.54462648283212367</v>
      </c>
      <c r="AF93" s="18">
        <f t="shared" si="4"/>
        <v>1.1717592467805411</v>
      </c>
      <c r="AG93" s="18">
        <f t="shared" si="4"/>
        <v>282.21455308826728</v>
      </c>
      <c r="AH93" s="18">
        <f t="shared" si="4"/>
        <v>2.8375899590703875E-3</v>
      </c>
      <c r="AI93" s="18">
        <f t="shared" si="4"/>
        <v>3.9479565286112586E-2</v>
      </c>
      <c r="AJ93" s="18">
        <f t="shared" si="4"/>
        <v>0</v>
      </c>
      <c r="AK93" s="18">
        <f t="shared" si="2"/>
        <v>1.3793689414499577E-2</v>
      </c>
    </row>
    <row r="94" spans="1:37">
      <c r="A94" s="1">
        <v>2018</v>
      </c>
      <c r="B94" s="1" t="s">
        <v>26</v>
      </c>
      <c r="C94" s="1" t="s">
        <v>27</v>
      </c>
      <c r="D94" s="1">
        <v>2270002054</v>
      </c>
      <c r="E94" s="15" t="s">
        <v>51</v>
      </c>
      <c r="F94" s="15" t="s">
        <v>29</v>
      </c>
      <c r="G94" s="15">
        <v>9999</v>
      </c>
      <c r="H94" s="4" t="s">
        <v>131</v>
      </c>
      <c r="I94" s="4" t="s">
        <v>130</v>
      </c>
      <c r="J94" s="4" t="s">
        <v>30</v>
      </c>
      <c r="K94" s="4" t="s">
        <v>31</v>
      </c>
      <c r="L94" s="4" t="s">
        <v>36</v>
      </c>
      <c r="M94" s="4" t="s">
        <v>33</v>
      </c>
      <c r="N94" s="4" t="s">
        <v>32</v>
      </c>
      <c r="O94" s="4" t="s">
        <v>35</v>
      </c>
      <c r="P94" s="4" t="s">
        <v>35</v>
      </c>
      <c r="Q94" s="4" t="s">
        <v>35</v>
      </c>
      <c r="R94" s="8">
        <v>1.2607680000000001</v>
      </c>
      <c r="S94" s="8">
        <v>3.3015789999999998</v>
      </c>
      <c r="T94" s="8">
        <v>195.3836</v>
      </c>
      <c r="U94" s="8">
        <v>1.368754E-3</v>
      </c>
      <c r="V94" s="8">
        <v>4.5431079999999997E-3</v>
      </c>
      <c r="W94" s="8">
        <v>1.581136E-2</v>
      </c>
      <c r="X94" s="8">
        <v>2.1568969999999998</v>
      </c>
      <c r="Y94" s="8">
        <v>2.1687010000000002E-5</v>
      </c>
      <c r="Z94" s="8">
        <v>4.0640320000000002E-4</v>
      </c>
      <c r="AA94" s="8">
        <v>0</v>
      </c>
      <c r="AB94" s="8">
        <v>1.235005E-4</v>
      </c>
      <c r="AC94" s="8"/>
      <c r="AD94" s="18">
        <f t="shared" si="4"/>
        <v>2.9834241693033073E-2</v>
      </c>
      <c r="AE94" s="18">
        <f t="shared" si="4"/>
        <v>9.9024501195650969E-2</v>
      </c>
      <c r="AF94" s="18">
        <f t="shared" si="4"/>
        <v>0.34463456233593132</v>
      </c>
      <c r="AG94" s="18">
        <f t="shared" si="4"/>
        <v>47.013112951617281</v>
      </c>
      <c r="AH94" s="18">
        <f t="shared" si="4"/>
        <v>4.7270400520416751E-4</v>
      </c>
      <c r="AI94" s="18">
        <f t="shared" si="4"/>
        <v>8.858225286371443E-3</v>
      </c>
      <c r="AJ94" s="18">
        <f t="shared" si="4"/>
        <v>0</v>
      </c>
      <c r="AK94" s="18">
        <f t="shared" si="2"/>
        <v>2.6918962547034971E-3</v>
      </c>
    </row>
    <row r="95" spans="1:37">
      <c r="A95" s="5">
        <v>2018</v>
      </c>
      <c r="B95" s="5" t="s">
        <v>26</v>
      </c>
      <c r="C95" s="5" t="s">
        <v>27</v>
      </c>
      <c r="D95" s="5">
        <v>2270002057</v>
      </c>
      <c r="E95" s="14" t="s">
        <v>52</v>
      </c>
      <c r="F95" s="14" t="s">
        <v>29</v>
      </c>
      <c r="G95" s="14">
        <v>50</v>
      </c>
      <c r="H95" s="6" t="s">
        <v>103</v>
      </c>
      <c r="I95" s="6" t="s">
        <v>129</v>
      </c>
      <c r="J95" s="6" t="s">
        <v>30</v>
      </c>
      <c r="K95" s="6" t="s">
        <v>31</v>
      </c>
      <c r="L95" s="6" t="s">
        <v>32</v>
      </c>
      <c r="M95" s="6" t="s">
        <v>33</v>
      </c>
      <c r="N95" s="6" t="s">
        <v>34</v>
      </c>
      <c r="O95" s="6" t="s">
        <v>35</v>
      </c>
      <c r="P95" s="6" t="s">
        <v>35</v>
      </c>
      <c r="Q95" s="6" t="s">
        <v>35</v>
      </c>
      <c r="R95" s="7">
        <v>0.69148500000000002</v>
      </c>
      <c r="S95" s="7">
        <v>2.144199</v>
      </c>
      <c r="T95" s="7">
        <v>3.342114</v>
      </c>
      <c r="U95" s="7">
        <v>7.026957E-5</v>
      </c>
      <c r="V95" s="7">
        <v>3.5244300000000003E-4</v>
      </c>
      <c r="W95" s="7">
        <v>2.934158E-4</v>
      </c>
      <c r="X95" s="7">
        <v>3.6266930000000003E-2</v>
      </c>
      <c r="Y95" s="7">
        <v>4.688408E-7</v>
      </c>
      <c r="Z95" s="7">
        <v>1.7706139999999999E-5</v>
      </c>
      <c r="AA95" s="7">
        <v>0</v>
      </c>
      <c r="AB95" s="7">
        <v>6.3403110000000002E-6</v>
      </c>
      <c r="AC95" s="7"/>
      <c r="AD95" s="17">
        <f t="shared" si="4"/>
        <v>0.85990897231275942</v>
      </c>
      <c r="AE95" s="17">
        <f t="shared" si="4"/>
        <v>4.3129465276196486</v>
      </c>
      <c r="AF95" s="17">
        <f t="shared" si="4"/>
        <v>3.5906136758532337</v>
      </c>
      <c r="AG95" s="17">
        <f t="shared" si="4"/>
        <v>443.80887068525948</v>
      </c>
      <c r="AH95" s="17">
        <f t="shared" si="4"/>
        <v>5.7373399396963998E-3</v>
      </c>
      <c r="AI95" s="17">
        <f t="shared" si="4"/>
        <v>0.21667513620797507</v>
      </c>
      <c r="AJ95" s="17">
        <f t="shared" si="4"/>
        <v>0</v>
      </c>
      <c r="AK95" s="17">
        <f t="shared" si="2"/>
        <v>7.7588212310866322E-2</v>
      </c>
    </row>
    <row r="96" spans="1:37">
      <c r="A96" s="5">
        <v>2018</v>
      </c>
      <c r="B96" s="5" t="s">
        <v>26</v>
      </c>
      <c r="C96" s="5" t="s">
        <v>27</v>
      </c>
      <c r="D96" s="5">
        <v>2270002057</v>
      </c>
      <c r="E96" s="14" t="s">
        <v>52</v>
      </c>
      <c r="F96" s="14" t="s">
        <v>29</v>
      </c>
      <c r="G96" s="14">
        <v>120</v>
      </c>
      <c r="H96" s="6" t="s">
        <v>73</v>
      </c>
      <c r="I96" s="6" t="s">
        <v>128</v>
      </c>
      <c r="J96" s="6" t="s">
        <v>30</v>
      </c>
      <c r="K96" s="6" t="s">
        <v>31</v>
      </c>
      <c r="L96" s="6" t="s">
        <v>32</v>
      </c>
      <c r="M96" s="6" t="s">
        <v>33</v>
      </c>
      <c r="N96" s="6" t="s">
        <v>34</v>
      </c>
      <c r="O96" s="6" t="s">
        <v>35</v>
      </c>
      <c r="P96" s="6" t="s">
        <v>35</v>
      </c>
      <c r="Q96" s="6" t="s">
        <v>35</v>
      </c>
      <c r="R96" s="7">
        <v>33.116520000000001</v>
      </c>
      <c r="S96" s="7">
        <v>102.68980000000001</v>
      </c>
      <c r="T96" s="7">
        <v>292.6635</v>
      </c>
      <c r="U96" s="7">
        <v>3.0595449999999999E-3</v>
      </c>
      <c r="V96" s="7">
        <v>2.1427890000000002E-2</v>
      </c>
      <c r="W96" s="7">
        <v>2.032668E-2</v>
      </c>
      <c r="X96" s="7">
        <v>3.2035999999999998</v>
      </c>
      <c r="Y96" s="7">
        <v>3.757987E-5</v>
      </c>
      <c r="Z96" s="7">
        <v>1.402709E-3</v>
      </c>
      <c r="AA96" s="7">
        <v>0</v>
      </c>
      <c r="AB96" s="7">
        <v>2.7605780000000002E-4</v>
      </c>
      <c r="AC96" s="7"/>
      <c r="AD96" s="17">
        <f t="shared" si="4"/>
        <v>6.8015303350868446E-3</v>
      </c>
      <c r="AE96" s="17">
        <f t="shared" si="4"/>
        <v>4.7635332656295E-2</v>
      </c>
      <c r="AF96" s="17">
        <f t="shared" si="4"/>
        <v>4.5187284590226022E-2</v>
      </c>
      <c r="AG96" s="17">
        <f t="shared" si="4"/>
        <v>7.1217722182495162</v>
      </c>
      <c r="AH96" s="17">
        <f t="shared" si="4"/>
        <v>8.3542038372901896E-5</v>
      </c>
      <c r="AI96" s="17">
        <f t="shared" si="4"/>
        <v>3.1182962874542895E-3</v>
      </c>
      <c r="AJ96" s="17">
        <f t="shared" si="4"/>
        <v>0</v>
      </c>
      <c r="AK96" s="17">
        <f t="shared" si="2"/>
        <v>6.1369108836030765E-4</v>
      </c>
    </row>
    <row r="97" spans="1:37">
      <c r="A97" s="5">
        <v>2018</v>
      </c>
      <c r="B97" s="5" t="s">
        <v>26</v>
      </c>
      <c r="C97" s="5" t="s">
        <v>27</v>
      </c>
      <c r="D97" s="5">
        <v>2270002057</v>
      </c>
      <c r="E97" s="14" t="s">
        <v>52</v>
      </c>
      <c r="F97" s="14" t="s">
        <v>29</v>
      </c>
      <c r="G97" s="14">
        <v>175</v>
      </c>
      <c r="H97" s="6" t="s">
        <v>71</v>
      </c>
      <c r="I97" s="6" t="s">
        <v>127</v>
      </c>
      <c r="J97" s="6" t="s">
        <v>30</v>
      </c>
      <c r="K97" s="6" t="s">
        <v>31</v>
      </c>
      <c r="L97" s="6" t="s">
        <v>32</v>
      </c>
      <c r="M97" s="6" t="s">
        <v>33</v>
      </c>
      <c r="N97" s="6" t="s">
        <v>34</v>
      </c>
      <c r="O97" s="6" t="s">
        <v>35</v>
      </c>
      <c r="P97" s="6" t="s">
        <v>35</v>
      </c>
      <c r="Q97" s="6" t="s">
        <v>35</v>
      </c>
      <c r="R97" s="7">
        <v>4.2423539999999997</v>
      </c>
      <c r="S97" s="7">
        <v>13.154949999999999</v>
      </c>
      <c r="T97" s="7">
        <v>74.808000000000007</v>
      </c>
      <c r="U97" s="7">
        <v>5.9855719999999996E-4</v>
      </c>
      <c r="V97" s="7">
        <v>4.7489259999999997E-3</v>
      </c>
      <c r="W97" s="7">
        <v>3.9844099999999999E-3</v>
      </c>
      <c r="X97" s="7">
        <v>0.82078689999999999</v>
      </c>
      <c r="Y97" s="7">
        <v>9.2352600000000001E-6</v>
      </c>
      <c r="Z97" s="7">
        <v>2.1158320000000001E-4</v>
      </c>
      <c r="AA97" s="7">
        <v>0</v>
      </c>
      <c r="AB97" s="7">
        <v>5.4006850000000003E-5</v>
      </c>
      <c r="AC97" s="7"/>
      <c r="AD97" s="17">
        <f t="shared" si="4"/>
        <v>5.5599968473528785E-2</v>
      </c>
      <c r="AE97" s="17">
        <f t="shared" si="4"/>
        <v>0.44112765811374605</v>
      </c>
      <c r="AF97" s="17">
        <f t="shared" si="4"/>
        <v>0.37011177943496926</v>
      </c>
      <c r="AG97" s="17">
        <f t="shared" si="4"/>
        <v>76.242881655229311</v>
      </c>
      <c r="AH97" s="17">
        <f t="shared" si="4"/>
        <v>8.5786314966195616E-4</v>
      </c>
      <c r="AI97" s="17">
        <f t="shared" si="4"/>
        <v>1.965395997162566E-2</v>
      </c>
      <c r="AJ97" s="17">
        <f t="shared" si="4"/>
        <v>0</v>
      </c>
      <c r="AK97" s="17">
        <f t="shared" si="2"/>
        <v>5.0166954091515354E-3</v>
      </c>
    </row>
    <row r="98" spans="1:37">
      <c r="A98" s="5">
        <v>2018</v>
      </c>
      <c r="B98" s="5" t="s">
        <v>26</v>
      </c>
      <c r="C98" s="5" t="s">
        <v>27</v>
      </c>
      <c r="D98" s="5">
        <v>2270002057</v>
      </c>
      <c r="E98" s="14" t="s">
        <v>52</v>
      </c>
      <c r="F98" s="14" t="s">
        <v>29</v>
      </c>
      <c r="G98" s="14">
        <v>250</v>
      </c>
      <c r="H98" s="6" t="s">
        <v>87</v>
      </c>
      <c r="I98" s="6" t="s">
        <v>126</v>
      </c>
      <c r="J98" s="6" t="s">
        <v>30</v>
      </c>
      <c r="K98" s="6" t="s">
        <v>31</v>
      </c>
      <c r="L98" s="6" t="s">
        <v>36</v>
      </c>
      <c r="M98" s="6" t="s">
        <v>33</v>
      </c>
      <c r="N98" s="6" t="s">
        <v>34</v>
      </c>
      <c r="O98" s="6" t="s">
        <v>35</v>
      </c>
      <c r="P98" s="6" t="s">
        <v>35</v>
      </c>
      <c r="Q98" s="6" t="s">
        <v>35</v>
      </c>
      <c r="R98" s="7">
        <v>0.23672460000000001</v>
      </c>
      <c r="S98" s="7">
        <v>0.73405030000000004</v>
      </c>
      <c r="T98" s="7">
        <v>5.6715309999999999</v>
      </c>
      <c r="U98" s="7">
        <v>3.6125450000000002E-5</v>
      </c>
      <c r="V98" s="7">
        <v>1.2834270000000001E-4</v>
      </c>
      <c r="W98" s="7">
        <v>2.5917140000000002E-4</v>
      </c>
      <c r="X98" s="7">
        <v>6.2630329999999998E-2</v>
      </c>
      <c r="Y98" s="7">
        <v>7.0469870000000005E-7</v>
      </c>
      <c r="Z98" s="7">
        <v>8.6694730000000001E-6</v>
      </c>
      <c r="AA98" s="7">
        <v>0</v>
      </c>
      <c r="AB98" s="7">
        <v>3.2595420000000002E-6</v>
      </c>
      <c r="AC98" s="7"/>
      <c r="AD98" s="17">
        <f t="shared" si="4"/>
        <v>0.75440939221626768</v>
      </c>
      <c r="AE98" s="17">
        <f t="shared" si="4"/>
        <v>2.680186358990539</v>
      </c>
      <c r="AF98" s="17">
        <f t="shared" si="4"/>
        <v>5.412287967453393</v>
      </c>
      <c r="AG98" s="17">
        <f t="shared" si="4"/>
        <v>1307.9119897358862</v>
      </c>
      <c r="AH98" s="17">
        <f t="shared" si="4"/>
        <v>1.4716254550810964E-2</v>
      </c>
      <c r="AI98" s="17">
        <f t="shared" si="4"/>
        <v>0.18104499339843086</v>
      </c>
      <c r="AJ98" s="17">
        <f t="shared" si="4"/>
        <v>0</v>
      </c>
      <c r="AK98" s="17">
        <f t="shared" si="2"/>
        <v>6.8069161743961604E-2</v>
      </c>
    </row>
    <row r="99" spans="1:37">
      <c r="A99" s="5">
        <v>2018</v>
      </c>
      <c r="B99" s="5" t="s">
        <v>26</v>
      </c>
      <c r="C99" s="5" t="s">
        <v>27</v>
      </c>
      <c r="D99" s="5">
        <v>2270002057</v>
      </c>
      <c r="E99" s="14" t="s">
        <v>52</v>
      </c>
      <c r="F99" s="14" t="s">
        <v>29</v>
      </c>
      <c r="G99" s="14">
        <v>500</v>
      </c>
      <c r="H99" s="6" t="s">
        <v>98</v>
      </c>
      <c r="I99" s="6" t="s">
        <v>125</v>
      </c>
      <c r="J99" s="6" t="s">
        <v>30</v>
      </c>
      <c r="K99" s="6" t="s">
        <v>31</v>
      </c>
      <c r="L99" s="6" t="s">
        <v>36</v>
      </c>
      <c r="M99" s="6" t="s">
        <v>33</v>
      </c>
      <c r="N99" s="6" t="s">
        <v>34</v>
      </c>
      <c r="O99" s="6" t="s">
        <v>35</v>
      </c>
      <c r="P99" s="6" t="s">
        <v>35</v>
      </c>
      <c r="Q99" s="6" t="s">
        <v>35</v>
      </c>
      <c r="R99" s="7">
        <v>0.15573989999999999</v>
      </c>
      <c r="S99" s="7">
        <v>0.48292770000000002</v>
      </c>
      <c r="T99" s="7">
        <v>5.6039289999999999</v>
      </c>
      <c r="U99" s="7">
        <v>3.4638629999999999E-5</v>
      </c>
      <c r="V99" s="7">
        <v>1.212214E-4</v>
      </c>
      <c r="W99" s="7">
        <v>2.278727E-4</v>
      </c>
      <c r="X99" s="7">
        <v>6.1897000000000001E-2</v>
      </c>
      <c r="Y99" s="7">
        <v>6.0753929999999995E-7</v>
      </c>
      <c r="Z99" s="7">
        <v>8.2001540000000007E-6</v>
      </c>
      <c r="AA99" s="7">
        <v>0</v>
      </c>
      <c r="AB99" s="7">
        <v>3.125387E-6</v>
      </c>
      <c r="AC99" s="7"/>
      <c r="AD99" s="17">
        <f t="shared" si="4"/>
        <v>0.83562559902474731</v>
      </c>
      <c r="AE99" s="17">
        <f t="shared" si="4"/>
        <v>2.9243565634558442</v>
      </c>
      <c r="AF99" s="17">
        <f t="shared" si="4"/>
        <v>5.4972226510946456</v>
      </c>
      <c r="AG99" s="17">
        <f t="shared" si="4"/>
        <v>1493.2091050608753</v>
      </c>
      <c r="AH99" s="17">
        <f t="shared" si="4"/>
        <v>1.4656335758474732E-2</v>
      </c>
      <c r="AI99" s="17">
        <f t="shared" si="4"/>
        <v>0.19782129369276957</v>
      </c>
      <c r="AJ99" s="17">
        <f t="shared" si="4"/>
        <v>0</v>
      </c>
      <c r="AK99" s="17">
        <f t="shared" si="2"/>
        <v>7.5397132740502679E-2</v>
      </c>
    </row>
    <row r="100" spans="1:37">
      <c r="A100" s="1">
        <v>2018</v>
      </c>
      <c r="B100" s="1" t="s">
        <v>26</v>
      </c>
      <c r="C100" s="1" t="s">
        <v>27</v>
      </c>
      <c r="D100" s="1">
        <v>2270002060</v>
      </c>
      <c r="E100" s="15" t="s">
        <v>53</v>
      </c>
      <c r="F100" s="15" t="s">
        <v>29</v>
      </c>
      <c r="G100" s="15">
        <v>25</v>
      </c>
      <c r="H100" s="4" t="s">
        <v>81</v>
      </c>
      <c r="I100" s="4" t="s">
        <v>124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34</v>
      </c>
      <c r="O100" s="4" t="s">
        <v>35</v>
      </c>
      <c r="P100" s="4" t="s">
        <v>35</v>
      </c>
      <c r="Q100" s="4" t="s">
        <v>35</v>
      </c>
      <c r="R100" s="8">
        <v>8.7214319999999998E-2</v>
      </c>
      <c r="S100" s="8">
        <v>0.22886699999999999</v>
      </c>
      <c r="T100" s="8">
        <v>0.17629800000000001</v>
      </c>
      <c r="U100" s="8">
        <v>2.3349810000000002E-6</v>
      </c>
      <c r="V100" s="8">
        <v>7.9696049999999994E-6</v>
      </c>
      <c r="W100" s="8">
        <v>1.475521E-5</v>
      </c>
      <c r="X100" s="8">
        <v>1.9355240000000001E-3</v>
      </c>
      <c r="Y100" s="8">
        <v>2.4558129999999999E-8</v>
      </c>
      <c r="Z100" s="8">
        <v>5.5085810000000004E-7</v>
      </c>
      <c r="AA100" s="8">
        <v>0</v>
      </c>
      <c r="AB100" s="8">
        <v>2.1068160000000001E-7</v>
      </c>
      <c r="AC100" s="8"/>
      <c r="AD100" s="18">
        <f t="shared" si="4"/>
        <v>4.2449776498988108</v>
      </c>
      <c r="AE100" s="18">
        <f t="shared" si="4"/>
        <v>14.488681108549404</v>
      </c>
      <c r="AF100" s="18">
        <f t="shared" si="4"/>
        <v>26.824859247061713</v>
      </c>
      <c r="AG100" s="18">
        <f t="shared" si="4"/>
        <v>3518.7678704206774</v>
      </c>
      <c r="AH100" s="18">
        <f t="shared" si="4"/>
        <v>4.4646493043544871E-2</v>
      </c>
      <c r="AI100" s="18">
        <f t="shared" si="4"/>
        <v>1.0014558245937435</v>
      </c>
      <c r="AJ100" s="18">
        <f t="shared" si="4"/>
        <v>0</v>
      </c>
      <c r="AK100" s="18">
        <f t="shared" si="4"/>
        <v>0.38301754200352006</v>
      </c>
    </row>
    <row r="101" spans="1:37">
      <c r="A101" s="1">
        <v>2018</v>
      </c>
      <c r="B101" s="1" t="s">
        <v>26</v>
      </c>
      <c r="C101" s="1" t="s">
        <v>27</v>
      </c>
      <c r="D101" s="1">
        <v>2270002060</v>
      </c>
      <c r="E101" s="15" t="s">
        <v>53</v>
      </c>
      <c r="F101" s="15" t="s">
        <v>29</v>
      </c>
      <c r="G101" s="15">
        <v>50</v>
      </c>
      <c r="H101" s="4" t="s">
        <v>75</v>
      </c>
      <c r="I101" s="4" t="s">
        <v>123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34</v>
      </c>
      <c r="O101" s="4" t="s">
        <v>35</v>
      </c>
      <c r="P101" s="4" t="s">
        <v>35</v>
      </c>
      <c r="Q101" s="4" t="s">
        <v>35</v>
      </c>
      <c r="R101" s="8">
        <v>1.69445</v>
      </c>
      <c r="S101" s="8">
        <v>4.5086550000000001</v>
      </c>
      <c r="T101" s="8">
        <v>6.4836070000000001</v>
      </c>
      <c r="U101" s="8">
        <v>1.6922810000000001E-4</v>
      </c>
      <c r="V101" s="8">
        <v>7.2237449999999997E-4</v>
      </c>
      <c r="W101" s="8">
        <v>5.8456619999999997E-4</v>
      </c>
      <c r="X101" s="8">
        <v>7.0158520000000002E-2</v>
      </c>
      <c r="Y101" s="8">
        <v>9.0697439999999995E-7</v>
      </c>
      <c r="Z101" s="8">
        <v>3.9692079999999998E-5</v>
      </c>
      <c r="AA101" s="8">
        <v>0</v>
      </c>
      <c r="AB101" s="8">
        <v>1.5269189999999999E-5</v>
      </c>
      <c r="AC101" s="8"/>
      <c r="AD101" s="18">
        <f t="shared" ref="AD101:AK132" si="5">U101/$S101/$R101*2000*453.6/$G101</f>
        <v>0.40191087067825043</v>
      </c>
      <c r="AE101" s="18">
        <f t="shared" si="5"/>
        <v>1.7156143941270146</v>
      </c>
      <c r="AF101" s="18">
        <f t="shared" si="5"/>
        <v>1.3883244591830566</v>
      </c>
      <c r="AG101" s="18">
        <f t="shared" si="5"/>
        <v>166.6240527353167</v>
      </c>
      <c r="AH101" s="18">
        <f t="shared" si="5"/>
        <v>2.1540327568937059E-3</v>
      </c>
      <c r="AI101" s="18">
        <f t="shared" si="5"/>
        <v>9.4267313949815482E-2</v>
      </c>
      <c r="AJ101" s="18">
        <f t="shared" si="5"/>
        <v>0</v>
      </c>
      <c r="AK101" s="18">
        <f t="shared" si="5"/>
        <v>3.6263796895737957E-2</v>
      </c>
    </row>
    <row r="102" spans="1:37">
      <c r="A102" s="1">
        <v>2018</v>
      </c>
      <c r="B102" s="1" t="s">
        <v>26</v>
      </c>
      <c r="C102" s="1" t="s">
        <v>27</v>
      </c>
      <c r="D102" s="1">
        <v>2270002060</v>
      </c>
      <c r="E102" s="15" t="s">
        <v>53</v>
      </c>
      <c r="F102" s="15" t="s">
        <v>29</v>
      </c>
      <c r="G102" s="15">
        <v>120</v>
      </c>
      <c r="H102" s="4" t="s">
        <v>73</v>
      </c>
      <c r="I102" s="4" t="s">
        <v>122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34</v>
      </c>
      <c r="O102" s="4" t="s">
        <v>35</v>
      </c>
      <c r="P102" s="4" t="s">
        <v>35</v>
      </c>
      <c r="Q102" s="4" t="s">
        <v>35</v>
      </c>
      <c r="R102" s="8">
        <v>46.06785</v>
      </c>
      <c r="S102" s="8">
        <v>122.5791</v>
      </c>
      <c r="T102" s="8">
        <v>329.87290000000002</v>
      </c>
      <c r="U102" s="8">
        <v>4.080696E-3</v>
      </c>
      <c r="V102" s="8">
        <v>2.461232E-2</v>
      </c>
      <c r="W102" s="8">
        <v>2.537994E-2</v>
      </c>
      <c r="X102" s="8">
        <v>3.6075390000000001</v>
      </c>
      <c r="Y102" s="8">
        <v>4.2318280000000003E-5</v>
      </c>
      <c r="Z102" s="8">
        <v>1.9042550000000001E-3</v>
      </c>
      <c r="AA102" s="8">
        <v>0</v>
      </c>
      <c r="AB102" s="8">
        <v>3.6819469999999999E-4</v>
      </c>
      <c r="AC102" s="8"/>
      <c r="AD102" s="18">
        <f t="shared" si="5"/>
        <v>5.4631316392960757E-3</v>
      </c>
      <c r="AE102" s="18">
        <f t="shared" si="5"/>
        <v>3.2950345751920657E-2</v>
      </c>
      <c r="AF102" s="18">
        <f t="shared" si="5"/>
        <v>3.397801581334068E-2</v>
      </c>
      <c r="AG102" s="18">
        <f t="shared" si="5"/>
        <v>4.8296811256938836</v>
      </c>
      <c r="AH102" s="18">
        <f t="shared" si="5"/>
        <v>5.6654633030392465E-5</v>
      </c>
      <c r="AI102" s="18">
        <f t="shared" si="5"/>
        <v>2.5493679852132455E-3</v>
      </c>
      <c r="AJ102" s="18">
        <f t="shared" si="5"/>
        <v>0</v>
      </c>
      <c r="AK102" s="18">
        <f t="shared" si="5"/>
        <v>4.9292966567250466E-4</v>
      </c>
    </row>
    <row r="103" spans="1:37">
      <c r="A103" s="1">
        <v>2018</v>
      </c>
      <c r="B103" s="1" t="s">
        <v>26</v>
      </c>
      <c r="C103" s="1" t="s">
        <v>27</v>
      </c>
      <c r="D103" s="1">
        <v>2270002060</v>
      </c>
      <c r="E103" s="15" t="s">
        <v>53</v>
      </c>
      <c r="F103" s="15" t="s">
        <v>29</v>
      </c>
      <c r="G103" s="15">
        <v>175</v>
      </c>
      <c r="H103" s="4" t="s">
        <v>71</v>
      </c>
      <c r="I103" s="4" t="s">
        <v>121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34</v>
      </c>
      <c r="O103" s="4" t="s">
        <v>35</v>
      </c>
      <c r="P103" s="4" t="s">
        <v>35</v>
      </c>
      <c r="Q103" s="4" t="s">
        <v>35</v>
      </c>
      <c r="R103" s="8">
        <v>25.964950000000002</v>
      </c>
      <c r="S103" s="8">
        <v>69.088489999999993</v>
      </c>
      <c r="T103" s="8">
        <v>334.61939999999998</v>
      </c>
      <c r="U103" s="8">
        <v>3.0918209999999998E-3</v>
      </c>
      <c r="V103" s="8">
        <v>2.149705E-2</v>
      </c>
      <c r="W103" s="8">
        <v>2.0545259999999999E-2</v>
      </c>
      <c r="X103" s="8">
        <v>3.6692809999999998</v>
      </c>
      <c r="Y103" s="8">
        <v>4.1285719999999998E-5</v>
      </c>
      <c r="Z103" s="8">
        <v>1.129702E-3</v>
      </c>
      <c r="AA103" s="8">
        <v>0</v>
      </c>
      <c r="AB103" s="8">
        <v>2.789701E-4</v>
      </c>
      <c r="AC103" s="8"/>
      <c r="AD103" s="18">
        <f t="shared" si="5"/>
        <v>8.934826920015659E-3</v>
      </c>
      <c r="AE103" s="18">
        <f t="shared" si="5"/>
        <v>6.2122749357392502E-2</v>
      </c>
      <c r="AF103" s="18">
        <f t="shared" si="5"/>
        <v>5.9372241189487016E-2</v>
      </c>
      <c r="AG103" s="18">
        <f t="shared" si="5"/>
        <v>10.603586254153127</v>
      </c>
      <c r="AH103" s="18">
        <f t="shared" si="5"/>
        <v>1.1930857655350323E-4</v>
      </c>
      <c r="AI103" s="18">
        <f t="shared" si="5"/>
        <v>3.2646430182069184E-3</v>
      </c>
      <c r="AJ103" s="18">
        <f t="shared" si="5"/>
        <v>0</v>
      </c>
      <c r="AK103" s="18">
        <f t="shared" si="5"/>
        <v>8.0617524732494558E-4</v>
      </c>
    </row>
    <row r="104" spans="1:37">
      <c r="A104" s="1">
        <v>2018</v>
      </c>
      <c r="B104" s="1" t="s">
        <v>26</v>
      </c>
      <c r="C104" s="1" t="s">
        <v>27</v>
      </c>
      <c r="D104" s="1">
        <v>2270002060</v>
      </c>
      <c r="E104" s="15" t="s">
        <v>53</v>
      </c>
      <c r="F104" s="15" t="s">
        <v>29</v>
      </c>
      <c r="G104" s="15">
        <v>250</v>
      </c>
      <c r="H104" s="4" t="s">
        <v>87</v>
      </c>
      <c r="I104" s="4" t="s">
        <v>120</v>
      </c>
      <c r="J104" s="4" t="s">
        <v>30</v>
      </c>
      <c r="K104" s="4" t="s">
        <v>31</v>
      </c>
      <c r="L104" s="4" t="s">
        <v>36</v>
      </c>
      <c r="M104" s="4" t="s">
        <v>33</v>
      </c>
      <c r="N104" s="4" t="s">
        <v>34</v>
      </c>
      <c r="O104" s="4" t="s">
        <v>35</v>
      </c>
      <c r="P104" s="4" t="s">
        <v>35</v>
      </c>
      <c r="Q104" s="4" t="s">
        <v>35</v>
      </c>
      <c r="R104" s="8">
        <v>25.821670000000001</v>
      </c>
      <c r="S104" s="8">
        <v>68.707250000000002</v>
      </c>
      <c r="T104" s="8">
        <v>463.24220000000003</v>
      </c>
      <c r="U104" s="8">
        <v>3.2566090000000002E-3</v>
      </c>
      <c r="V104" s="8">
        <v>1.1104930000000001E-2</v>
      </c>
      <c r="W104" s="8">
        <v>2.4740689999999999E-2</v>
      </c>
      <c r="X104" s="8">
        <v>5.1132939999999998</v>
      </c>
      <c r="Y104" s="8">
        <v>5.7533340000000003E-5</v>
      </c>
      <c r="Z104" s="8">
        <v>8.4012859999999998E-4</v>
      </c>
      <c r="AA104" s="8">
        <v>0</v>
      </c>
      <c r="AB104" s="8">
        <v>2.9383859999999998E-4</v>
      </c>
      <c r="AC104" s="8"/>
      <c r="AD104" s="18">
        <f t="shared" si="5"/>
        <v>6.6610356617475899E-3</v>
      </c>
      <c r="AE104" s="18">
        <f t="shared" si="5"/>
        <v>2.2713913383894307E-2</v>
      </c>
      <c r="AF104" s="18">
        <f t="shared" si="5"/>
        <v>5.0604361280780698E-2</v>
      </c>
      <c r="AG104" s="18">
        <f t="shared" si="5"/>
        <v>10.458680696086013</v>
      </c>
      <c r="AH104" s="18">
        <f t="shared" si="5"/>
        <v>1.1767812146912601E-4</v>
      </c>
      <c r="AI104" s="18">
        <f t="shared" si="5"/>
        <v>1.7183906833930862E-3</v>
      </c>
      <c r="AJ104" s="18">
        <f t="shared" si="5"/>
        <v>0</v>
      </c>
      <c r="AK104" s="18">
        <f t="shared" si="5"/>
        <v>6.0101455022631978E-4</v>
      </c>
    </row>
    <row r="105" spans="1:37">
      <c r="A105" s="1">
        <v>2018</v>
      </c>
      <c r="B105" s="1" t="s">
        <v>26</v>
      </c>
      <c r="C105" s="1" t="s">
        <v>27</v>
      </c>
      <c r="D105" s="1">
        <v>2270002060</v>
      </c>
      <c r="E105" s="15" t="s">
        <v>53</v>
      </c>
      <c r="F105" s="15" t="s">
        <v>29</v>
      </c>
      <c r="G105" s="15">
        <v>500</v>
      </c>
      <c r="H105" s="4" t="s">
        <v>98</v>
      </c>
      <c r="I105" s="4" t="s">
        <v>119</v>
      </c>
      <c r="J105" s="4" t="s">
        <v>30</v>
      </c>
      <c r="K105" s="4" t="s">
        <v>31</v>
      </c>
      <c r="L105" s="4" t="s">
        <v>36</v>
      </c>
      <c r="M105" s="4" t="s">
        <v>33</v>
      </c>
      <c r="N105" s="4" t="s">
        <v>34</v>
      </c>
      <c r="O105" s="4" t="s">
        <v>35</v>
      </c>
      <c r="P105" s="4" t="s">
        <v>35</v>
      </c>
      <c r="Q105" s="4" t="s">
        <v>35</v>
      </c>
      <c r="R105" s="8">
        <v>10.74605</v>
      </c>
      <c r="S105" s="8">
        <v>28.593489999999999</v>
      </c>
      <c r="T105" s="8">
        <v>306.68770000000001</v>
      </c>
      <c r="U105" s="8">
        <v>2.060353E-3</v>
      </c>
      <c r="V105" s="8">
        <v>7.4995519999999996E-3</v>
      </c>
      <c r="W105" s="8">
        <v>1.452146E-2</v>
      </c>
      <c r="X105" s="8">
        <v>3.3854060000000001</v>
      </c>
      <c r="Y105" s="8">
        <v>3.3228870000000001E-5</v>
      </c>
      <c r="Z105" s="8">
        <v>5.2090619999999998E-4</v>
      </c>
      <c r="AA105" s="8">
        <v>0</v>
      </c>
      <c r="AB105" s="8">
        <v>1.859024E-4</v>
      </c>
      <c r="AC105" s="8"/>
      <c r="AD105" s="18">
        <f t="shared" si="5"/>
        <v>1.2166303548543022E-2</v>
      </c>
      <c r="AE105" s="18">
        <f t="shared" si="5"/>
        <v>4.4284560029316786E-2</v>
      </c>
      <c r="AF105" s="18">
        <f t="shared" si="5"/>
        <v>8.5748650997195891E-2</v>
      </c>
      <c r="AG105" s="18">
        <f t="shared" si="5"/>
        <v>19.990689474599183</v>
      </c>
      <c r="AH105" s="18">
        <f t="shared" si="5"/>
        <v>1.9621517234914352E-4</v>
      </c>
      <c r="AI105" s="18">
        <f t="shared" si="5"/>
        <v>3.0759306533968021E-3</v>
      </c>
      <c r="AJ105" s="18">
        <f t="shared" si="5"/>
        <v>0</v>
      </c>
      <c r="AK105" s="18">
        <f t="shared" si="5"/>
        <v>1.0977463710357713E-3</v>
      </c>
    </row>
    <row r="106" spans="1:37">
      <c r="A106" s="1">
        <v>2018</v>
      </c>
      <c r="B106" s="1" t="s">
        <v>26</v>
      </c>
      <c r="C106" s="1" t="s">
        <v>27</v>
      </c>
      <c r="D106" s="1">
        <v>2270002060</v>
      </c>
      <c r="E106" s="15" t="s">
        <v>53</v>
      </c>
      <c r="F106" s="15" t="s">
        <v>29</v>
      </c>
      <c r="G106" s="15">
        <v>750</v>
      </c>
      <c r="H106" s="4" t="s">
        <v>96</v>
      </c>
      <c r="I106" s="4" t="s">
        <v>118</v>
      </c>
      <c r="J106" s="4" t="s">
        <v>30</v>
      </c>
      <c r="K106" s="4" t="s">
        <v>31</v>
      </c>
      <c r="L106" s="4" t="s">
        <v>36</v>
      </c>
      <c r="M106" s="4" t="s">
        <v>33</v>
      </c>
      <c r="N106" s="4" t="s">
        <v>34</v>
      </c>
      <c r="O106" s="4" t="s">
        <v>35</v>
      </c>
      <c r="P106" s="4" t="s">
        <v>35</v>
      </c>
      <c r="Q106" s="4" t="s">
        <v>35</v>
      </c>
      <c r="R106" s="8">
        <v>30.510570000000001</v>
      </c>
      <c r="S106" s="8">
        <v>81.18365</v>
      </c>
      <c r="T106" s="8">
        <v>1783.836</v>
      </c>
      <c r="U106" s="8">
        <v>1.20462E-2</v>
      </c>
      <c r="V106" s="8">
        <v>4.3620230000000003E-2</v>
      </c>
      <c r="W106" s="8">
        <v>8.7114709999999998E-2</v>
      </c>
      <c r="X106" s="8">
        <v>19.690799999999999</v>
      </c>
      <c r="Y106" s="8">
        <v>1.979855E-4</v>
      </c>
      <c r="Z106" s="8">
        <v>3.0828600000000002E-3</v>
      </c>
      <c r="AA106" s="8">
        <v>0</v>
      </c>
      <c r="AB106" s="8">
        <v>1.0869090000000001E-3</v>
      </c>
      <c r="AC106" s="8"/>
      <c r="AD106" s="18">
        <f t="shared" si="5"/>
        <v>5.8826492300046631E-3</v>
      </c>
      <c r="AE106" s="18">
        <f t="shared" si="5"/>
        <v>2.1301531804396926E-2</v>
      </c>
      <c r="AF106" s="18">
        <f t="shared" si="5"/>
        <v>4.2541654771096234E-2</v>
      </c>
      <c r="AG106" s="18">
        <f t="shared" si="5"/>
        <v>9.6158182213624048</v>
      </c>
      <c r="AH106" s="18">
        <f t="shared" si="5"/>
        <v>9.6684369272225941E-5</v>
      </c>
      <c r="AI106" s="18">
        <f t="shared" si="5"/>
        <v>1.505485879797129E-3</v>
      </c>
      <c r="AJ106" s="18">
        <f t="shared" si="5"/>
        <v>0</v>
      </c>
      <c r="AK106" s="18">
        <f t="shared" si="5"/>
        <v>5.3078185584957396E-4</v>
      </c>
    </row>
    <row r="107" spans="1:37">
      <c r="A107" s="1">
        <v>2018</v>
      </c>
      <c r="B107" s="1" t="s">
        <v>26</v>
      </c>
      <c r="C107" s="1" t="s">
        <v>27</v>
      </c>
      <c r="D107" s="1">
        <v>2270002060</v>
      </c>
      <c r="E107" s="15" t="s">
        <v>53</v>
      </c>
      <c r="F107" s="15" t="s">
        <v>29</v>
      </c>
      <c r="G107" s="15">
        <v>1000</v>
      </c>
      <c r="H107" s="4" t="s">
        <v>83</v>
      </c>
      <c r="I107" s="4" t="s">
        <v>117</v>
      </c>
      <c r="J107" s="4" t="s">
        <v>30</v>
      </c>
      <c r="K107" s="4" t="s">
        <v>31</v>
      </c>
      <c r="L107" s="4" t="s">
        <v>36</v>
      </c>
      <c r="M107" s="4" t="s">
        <v>33</v>
      </c>
      <c r="N107" s="4" t="s">
        <v>34</v>
      </c>
      <c r="O107" s="4" t="s">
        <v>35</v>
      </c>
      <c r="P107" s="4" t="s">
        <v>35</v>
      </c>
      <c r="Q107" s="4" t="s">
        <v>35</v>
      </c>
      <c r="R107" s="8">
        <v>3.2779959999999999</v>
      </c>
      <c r="S107" s="8">
        <v>8.7134900000000002</v>
      </c>
      <c r="T107" s="8">
        <v>234.2929</v>
      </c>
      <c r="U107" s="8">
        <v>1.704503E-3</v>
      </c>
      <c r="V107" s="8">
        <v>6.162458E-3</v>
      </c>
      <c r="W107" s="8">
        <v>1.9427759999999999E-2</v>
      </c>
      <c r="X107" s="8">
        <v>2.5850399999999998</v>
      </c>
      <c r="Y107" s="8">
        <v>2.5991869999999999E-5</v>
      </c>
      <c r="Z107" s="8">
        <v>5.1793189999999999E-4</v>
      </c>
      <c r="AA107" s="8">
        <v>0</v>
      </c>
      <c r="AB107" s="8">
        <v>1.537946E-4</v>
      </c>
      <c r="AC107" s="8"/>
      <c r="AD107" s="18">
        <f t="shared" si="5"/>
        <v>5.4137756587231092E-2</v>
      </c>
      <c r="AE107" s="18">
        <f t="shared" si="5"/>
        <v>0.19572957699871166</v>
      </c>
      <c r="AF107" s="18">
        <f t="shared" si="5"/>
        <v>0.61705690275414282</v>
      </c>
      <c r="AG107" s="18">
        <f t="shared" si="5"/>
        <v>82.105027851670457</v>
      </c>
      <c r="AH107" s="18">
        <f t="shared" si="5"/>
        <v>8.2554359323917554E-4</v>
      </c>
      <c r="AI107" s="18">
        <f t="shared" si="5"/>
        <v>1.6450350120218102E-2</v>
      </c>
      <c r="AJ107" s="18">
        <f t="shared" si="5"/>
        <v>0</v>
      </c>
      <c r="AK107" s="18">
        <f t="shared" si="5"/>
        <v>4.8847638397999721E-3</v>
      </c>
    </row>
    <row r="108" spans="1:37">
      <c r="A108" s="5">
        <v>2018</v>
      </c>
      <c r="B108" s="5" t="s">
        <v>26</v>
      </c>
      <c r="C108" s="5" t="s">
        <v>27</v>
      </c>
      <c r="D108" s="5">
        <v>2270002063</v>
      </c>
      <c r="E108" s="14" t="s">
        <v>54</v>
      </c>
      <c r="F108" s="14" t="s">
        <v>29</v>
      </c>
      <c r="G108" s="14">
        <v>175</v>
      </c>
      <c r="H108" s="6" t="s">
        <v>116</v>
      </c>
      <c r="I108" s="6" t="s">
        <v>115</v>
      </c>
      <c r="J108" s="6" t="s">
        <v>30</v>
      </c>
      <c r="K108" s="6" t="s">
        <v>31</v>
      </c>
      <c r="L108" s="6" t="s">
        <v>32</v>
      </c>
      <c r="M108" s="6" t="s">
        <v>33</v>
      </c>
      <c r="N108" s="6" t="s">
        <v>34</v>
      </c>
      <c r="O108" s="6" t="s">
        <v>35</v>
      </c>
      <c r="P108" s="6" t="s">
        <v>35</v>
      </c>
      <c r="Q108" s="6" t="s">
        <v>35</v>
      </c>
      <c r="R108" s="7">
        <v>6.2295950000000003E-2</v>
      </c>
      <c r="S108" s="7">
        <v>0.27667930000000002</v>
      </c>
      <c r="T108" s="7">
        <v>1.6362749999999999</v>
      </c>
      <c r="U108" s="7">
        <v>2.331472E-5</v>
      </c>
      <c r="V108" s="7">
        <v>1.131849E-4</v>
      </c>
      <c r="W108" s="7">
        <v>1.590715E-4</v>
      </c>
      <c r="X108" s="7">
        <v>1.7895689999999999E-2</v>
      </c>
      <c r="Y108" s="7">
        <v>2.013573E-7</v>
      </c>
      <c r="Z108" s="7">
        <v>9.0087090000000003E-6</v>
      </c>
      <c r="AA108" s="7">
        <v>0</v>
      </c>
      <c r="AB108" s="7">
        <v>2.1036500000000002E-6</v>
      </c>
      <c r="AC108" s="7"/>
      <c r="AD108" s="17">
        <f t="shared" si="5"/>
        <v>7.0122713860601484</v>
      </c>
      <c r="AE108" s="17">
        <f t="shared" si="5"/>
        <v>34.042151722348763</v>
      </c>
      <c r="AF108" s="17">
        <f t="shared" si="5"/>
        <v>47.843273596580474</v>
      </c>
      <c r="AG108" s="17">
        <f t="shared" si="5"/>
        <v>5382.412266619659</v>
      </c>
      <c r="AH108" s="17">
        <f t="shared" si="5"/>
        <v>6.0561397827824187E-2</v>
      </c>
      <c r="AI108" s="17">
        <f t="shared" si="5"/>
        <v>2.7095119455023489</v>
      </c>
      <c r="AJ108" s="17">
        <f t="shared" si="5"/>
        <v>0</v>
      </c>
      <c r="AK108" s="17">
        <f t="shared" si="5"/>
        <v>0.63270606300592214</v>
      </c>
    </row>
    <row r="109" spans="1:37">
      <c r="A109" s="5">
        <v>2018</v>
      </c>
      <c r="B109" s="5" t="s">
        <v>26</v>
      </c>
      <c r="C109" s="5" t="s">
        <v>27</v>
      </c>
      <c r="D109" s="5">
        <v>2270002063</v>
      </c>
      <c r="E109" s="14" t="s">
        <v>54</v>
      </c>
      <c r="F109" s="14" t="s">
        <v>29</v>
      </c>
      <c r="G109" s="14">
        <v>250</v>
      </c>
      <c r="H109" s="6" t="s">
        <v>87</v>
      </c>
      <c r="I109" s="6" t="s">
        <v>114</v>
      </c>
      <c r="J109" s="6" t="s">
        <v>30</v>
      </c>
      <c r="K109" s="6" t="s">
        <v>31</v>
      </c>
      <c r="L109" s="6" t="s">
        <v>36</v>
      </c>
      <c r="M109" s="6" t="s">
        <v>33</v>
      </c>
      <c r="N109" s="6" t="s">
        <v>34</v>
      </c>
      <c r="O109" s="6" t="s">
        <v>35</v>
      </c>
      <c r="P109" s="6" t="s">
        <v>35</v>
      </c>
      <c r="Q109" s="6" t="s">
        <v>35</v>
      </c>
      <c r="R109" s="7">
        <v>1.5262500000000001</v>
      </c>
      <c r="S109" s="7">
        <v>6.778645</v>
      </c>
      <c r="T109" s="7">
        <v>56.460700000000003</v>
      </c>
      <c r="U109" s="7">
        <v>6.3962990000000005E-4</v>
      </c>
      <c r="V109" s="7">
        <v>1.9027619999999999E-3</v>
      </c>
      <c r="W109" s="7">
        <v>5.065791E-3</v>
      </c>
      <c r="X109" s="7">
        <v>0.62133870000000002</v>
      </c>
      <c r="Y109" s="7">
        <v>6.9911239999999997E-6</v>
      </c>
      <c r="Z109" s="7">
        <v>2.0479109999999999E-4</v>
      </c>
      <c r="AA109" s="7">
        <v>0</v>
      </c>
      <c r="AB109" s="7">
        <v>5.7712779999999999E-5</v>
      </c>
      <c r="AC109" s="7"/>
      <c r="AD109" s="17">
        <f t="shared" si="5"/>
        <v>0.22434852705944108</v>
      </c>
      <c r="AE109" s="17">
        <f t="shared" si="5"/>
        <v>0.66738883226796664</v>
      </c>
      <c r="AF109" s="17">
        <f t="shared" si="5"/>
        <v>1.7768130433567495</v>
      </c>
      <c r="AG109" s="17">
        <f t="shared" si="5"/>
        <v>217.93293614014598</v>
      </c>
      <c r="AH109" s="17">
        <f t="shared" si="5"/>
        <v>2.4521185952844108E-3</v>
      </c>
      <c r="AI109" s="17">
        <f t="shared" si="5"/>
        <v>7.182994672369554E-2</v>
      </c>
      <c r="AJ109" s="17">
        <f t="shared" si="5"/>
        <v>0</v>
      </c>
      <c r="AK109" s="17">
        <f t="shared" si="5"/>
        <v>2.0242607772878615E-2</v>
      </c>
    </row>
    <row r="110" spans="1:37">
      <c r="A110" s="5">
        <v>2018</v>
      </c>
      <c r="B110" s="5" t="s">
        <v>26</v>
      </c>
      <c r="C110" s="5" t="s">
        <v>27</v>
      </c>
      <c r="D110" s="5">
        <v>2270002063</v>
      </c>
      <c r="E110" s="14" t="s">
        <v>54</v>
      </c>
      <c r="F110" s="14" t="s">
        <v>29</v>
      </c>
      <c r="G110" s="14">
        <v>500</v>
      </c>
      <c r="H110" s="6" t="s">
        <v>98</v>
      </c>
      <c r="I110" s="6" t="s">
        <v>113</v>
      </c>
      <c r="J110" s="6" t="s">
        <v>30</v>
      </c>
      <c r="K110" s="6" t="s">
        <v>31</v>
      </c>
      <c r="L110" s="6" t="s">
        <v>36</v>
      </c>
      <c r="M110" s="6" t="s">
        <v>33</v>
      </c>
      <c r="N110" s="6" t="s">
        <v>34</v>
      </c>
      <c r="O110" s="6" t="s">
        <v>35</v>
      </c>
      <c r="P110" s="6" t="s">
        <v>35</v>
      </c>
      <c r="Q110" s="6" t="s">
        <v>35</v>
      </c>
      <c r="R110" s="7">
        <v>2.3485580000000001</v>
      </c>
      <c r="S110" s="7">
        <v>10.430820000000001</v>
      </c>
      <c r="T110" s="7">
        <v>125.53660000000001</v>
      </c>
      <c r="U110" s="7">
        <v>1.316881E-3</v>
      </c>
      <c r="V110" s="7">
        <v>5.3555249999999999E-3</v>
      </c>
      <c r="W110" s="7">
        <v>1.017093E-2</v>
      </c>
      <c r="X110" s="7">
        <v>1.3801779999999999</v>
      </c>
      <c r="Y110" s="7">
        <v>1.354689E-5</v>
      </c>
      <c r="Z110" s="7">
        <v>4.092605E-4</v>
      </c>
      <c r="AA110" s="7">
        <v>0</v>
      </c>
      <c r="AB110" s="7">
        <v>1.188201E-4</v>
      </c>
      <c r="AC110" s="7"/>
      <c r="AD110" s="17">
        <f t="shared" si="5"/>
        <v>9.7534851679536308E-2</v>
      </c>
      <c r="AE110" s="17">
        <f t="shared" si="5"/>
        <v>0.3966572048203662</v>
      </c>
      <c r="AF110" s="17">
        <f t="shared" si="5"/>
        <v>0.7533103970616527</v>
      </c>
      <c r="AG110" s="17">
        <f t="shared" si="5"/>
        <v>102.22294688841211</v>
      </c>
      <c r="AH110" s="17">
        <f t="shared" si="5"/>
        <v>1.0033510293405354E-3</v>
      </c>
      <c r="AI110" s="17">
        <f t="shared" si="5"/>
        <v>3.0311897708139818E-2</v>
      </c>
      <c r="AJ110" s="17">
        <f t="shared" si="5"/>
        <v>0</v>
      </c>
      <c r="AK110" s="17">
        <f t="shared" si="5"/>
        <v>8.8004161576085253E-3</v>
      </c>
    </row>
    <row r="111" spans="1:37">
      <c r="A111" s="5">
        <v>2018</v>
      </c>
      <c r="B111" s="5" t="s">
        <v>26</v>
      </c>
      <c r="C111" s="5" t="s">
        <v>27</v>
      </c>
      <c r="D111" s="5">
        <v>2270002063</v>
      </c>
      <c r="E111" s="14" t="s">
        <v>54</v>
      </c>
      <c r="F111" s="14" t="s">
        <v>29</v>
      </c>
      <c r="G111" s="14">
        <v>750</v>
      </c>
      <c r="H111" s="6" t="s">
        <v>96</v>
      </c>
      <c r="I111" s="6" t="s">
        <v>112</v>
      </c>
      <c r="J111" s="6" t="s">
        <v>30</v>
      </c>
      <c r="K111" s="6" t="s">
        <v>31</v>
      </c>
      <c r="L111" s="6" t="s">
        <v>36</v>
      </c>
      <c r="M111" s="6" t="s">
        <v>33</v>
      </c>
      <c r="N111" s="6" t="s">
        <v>34</v>
      </c>
      <c r="O111" s="6" t="s">
        <v>35</v>
      </c>
      <c r="P111" s="6" t="s">
        <v>35</v>
      </c>
      <c r="Q111" s="6" t="s">
        <v>35</v>
      </c>
      <c r="R111" s="7">
        <v>33.5364</v>
      </c>
      <c r="S111" s="7">
        <v>148.94759999999999</v>
      </c>
      <c r="T111" s="7">
        <v>2698.971</v>
      </c>
      <c r="U111" s="7">
        <v>2.8420709999999998E-2</v>
      </c>
      <c r="V111" s="7">
        <v>0.1151392</v>
      </c>
      <c r="W111" s="7">
        <v>0.2232556</v>
      </c>
      <c r="X111" s="7">
        <v>29.672640000000001</v>
      </c>
      <c r="Y111" s="7">
        <v>2.9835030000000001E-4</v>
      </c>
      <c r="Z111" s="7">
        <v>8.8934840000000001E-3</v>
      </c>
      <c r="AA111" s="7">
        <v>0</v>
      </c>
      <c r="AB111" s="7">
        <v>2.5643549999999999E-3</v>
      </c>
      <c r="AC111" s="7"/>
      <c r="AD111" s="17">
        <f t="shared" si="5"/>
        <v>6.8821914631056287E-3</v>
      </c>
      <c r="AE111" s="17">
        <f t="shared" si="5"/>
        <v>2.7881429398097783E-2</v>
      </c>
      <c r="AF111" s="17">
        <f t="shared" si="5"/>
        <v>5.4062258979825799E-2</v>
      </c>
      <c r="AG111" s="17">
        <f t="shared" si="5"/>
        <v>7.1853514460337768</v>
      </c>
      <c r="AH111" s="17">
        <f t="shared" si="5"/>
        <v>7.224674850399598E-5</v>
      </c>
      <c r="AI111" s="17">
        <f t="shared" si="5"/>
        <v>2.1535936175439145E-3</v>
      </c>
      <c r="AJ111" s="17">
        <f t="shared" si="5"/>
        <v>0</v>
      </c>
      <c r="AK111" s="17">
        <f t="shared" si="5"/>
        <v>6.2096907816068764E-4</v>
      </c>
    </row>
    <row r="112" spans="1:37">
      <c r="A112" s="5">
        <v>2018</v>
      </c>
      <c r="B112" s="5" t="s">
        <v>26</v>
      </c>
      <c r="C112" s="5" t="s">
        <v>27</v>
      </c>
      <c r="D112" s="5">
        <v>2270002063</v>
      </c>
      <c r="E112" s="14" t="s">
        <v>54</v>
      </c>
      <c r="F112" s="14" t="s">
        <v>29</v>
      </c>
      <c r="G112" s="14">
        <v>1000</v>
      </c>
      <c r="H112" s="6" t="s">
        <v>83</v>
      </c>
      <c r="I112" s="6" t="s">
        <v>111</v>
      </c>
      <c r="J112" s="6" t="s">
        <v>30</v>
      </c>
      <c r="K112" s="6" t="s">
        <v>31</v>
      </c>
      <c r="L112" s="6" t="s">
        <v>36</v>
      </c>
      <c r="M112" s="6" t="s">
        <v>33</v>
      </c>
      <c r="N112" s="6" t="s">
        <v>34</v>
      </c>
      <c r="O112" s="6" t="s">
        <v>35</v>
      </c>
      <c r="P112" s="6" t="s">
        <v>35</v>
      </c>
      <c r="Q112" s="6" t="s">
        <v>35</v>
      </c>
      <c r="R112" s="7">
        <v>2.2693819999999998</v>
      </c>
      <c r="S112" s="7">
        <v>10.069089999999999</v>
      </c>
      <c r="T112" s="7">
        <v>271.00850000000003</v>
      </c>
      <c r="U112" s="7">
        <v>3.0090630000000002E-3</v>
      </c>
      <c r="V112" s="7">
        <v>1.257579E-2</v>
      </c>
      <c r="W112" s="7">
        <v>3.0242749999999999E-2</v>
      </c>
      <c r="X112" s="7">
        <v>2.9772400000000001</v>
      </c>
      <c r="Y112" s="7">
        <v>2.9935319999999999E-5</v>
      </c>
      <c r="Z112" s="7">
        <v>9.5874299999999997E-4</v>
      </c>
      <c r="AA112" s="7">
        <v>0</v>
      </c>
      <c r="AB112" s="7">
        <v>2.7150280000000002E-4</v>
      </c>
      <c r="AC112" s="7"/>
      <c r="AD112" s="17">
        <f t="shared" si="5"/>
        <v>0.11946384635567815</v>
      </c>
      <c r="AE112" s="17">
        <f t="shared" si="5"/>
        <v>0.49927576935453788</v>
      </c>
      <c r="AF112" s="17">
        <f t="shared" si="5"/>
        <v>1.2006778320604075</v>
      </c>
      <c r="AG112" s="17">
        <f t="shared" si="5"/>
        <v>118.20043047419719</v>
      </c>
      <c r="AH112" s="17">
        <f t="shared" si="5"/>
        <v>1.188472447764656E-3</v>
      </c>
      <c r="AI112" s="17">
        <f t="shared" si="5"/>
        <v>3.8063385993108795E-2</v>
      </c>
      <c r="AJ112" s="17">
        <f t="shared" si="5"/>
        <v>0</v>
      </c>
      <c r="AK112" s="17">
        <f t="shared" si="5"/>
        <v>1.0779026156759235E-2</v>
      </c>
    </row>
    <row r="113" spans="1:37">
      <c r="A113" s="1">
        <v>2018</v>
      </c>
      <c r="B113" s="1" t="s">
        <v>26</v>
      </c>
      <c r="C113" s="1" t="s">
        <v>27</v>
      </c>
      <c r="D113" s="1">
        <v>2270002066</v>
      </c>
      <c r="E113" s="15" t="s">
        <v>55</v>
      </c>
      <c r="F113" s="15" t="s">
        <v>29</v>
      </c>
      <c r="G113" s="15">
        <v>25</v>
      </c>
      <c r="H113" s="4" t="s">
        <v>81</v>
      </c>
      <c r="I113" s="4" t="s">
        <v>110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34</v>
      </c>
      <c r="O113" s="4" t="s">
        <v>35</v>
      </c>
      <c r="P113" s="4" t="s">
        <v>35</v>
      </c>
      <c r="Q113" s="4" t="s">
        <v>35</v>
      </c>
      <c r="R113" s="8">
        <v>1.7567459999999999</v>
      </c>
      <c r="S113" s="8">
        <v>4.537776</v>
      </c>
      <c r="T113" s="8">
        <v>3.2754080000000001</v>
      </c>
      <c r="U113" s="8">
        <v>4.3406599999999999E-5</v>
      </c>
      <c r="V113" s="8">
        <v>1.4806539999999999E-4</v>
      </c>
      <c r="W113" s="8">
        <v>2.7448449999999998E-4</v>
      </c>
      <c r="X113" s="8">
        <v>3.5959650000000003E-2</v>
      </c>
      <c r="Y113" s="8">
        <v>4.5625970000000001E-7</v>
      </c>
      <c r="Z113" s="8">
        <v>1.0526759999999999E-5</v>
      </c>
      <c r="AA113" s="8">
        <v>0</v>
      </c>
      <c r="AB113" s="8">
        <v>3.9165090000000001E-6</v>
      </c>
      <c r="AC113" s="8"/>
      <c r="AD113" s="18">
        <f t="shared" si="5"/>
        <v>0.19759082519554805</v>
      </c>
      <c r="AE113" s="18">
        <f t="shared" si="5"/>
        <v>0.67400728389021236</v>
      </c>
      <c r="AF113" s="18">
        <f t="shared" si="5"/>
        <v>1.2494786244116651</v>
      </c>
      <c r="AG113" s="18">
        <f t="shared" si="5"/>
        <v>163.69162563396094</v>
      </c>
      <c r="AH113" s="18">
        <f t="shared" si="5"/>
        <v>2.0769360103411274E-3</v>
      </c>
      <c r="AI113" s="18">
        <f t="shared" si="5"/>
        <v>4.7918777214421011E-2</v>
      </c>
      <c r="AJ113" s="18">
        <f t="shared" si="5"/>
        <v>0</v>
      </c>
      <c r="AK113" s="18">
        <f t="shared" si="5"/>
        <v>1.7828308257172659E-2</v>
      </c>
    </row>
    <row r="114" spans="1:37">
      <c r="A114" s="1">
        <v>2018</v>
      </c>
      <c r="B114" s="1" t="s">
        <v>26</v>
      </c>
      <c r="C114" s="1" t="s">
        <v>27</v>
      </c>
      <c r="D114" s="1">
        <v>2270002066</v>
      </c>
      <c r="E114" s="15" t="s">
        <v>55</v>
      </c>
      <c r="F114" s="15" t="s">
        <v>29</v>
      </c>
      <c r="G114" s="15">
        <v>50</v>
      </c>
      <c r="H114" s="4" t="s">
        <v>75</v>
      </c>
      <c r="I114" s="4" t="s">
        <v>109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34</v>
      </c>
      <c r="O114" s="4" t="s">
        <v>35</v>
      </c>
      <c r="P114" s="4" t="s">
        <v>35</v>
      </c>
      <c r="Q114" s="4" t="s">
        <v>35</v>
      </c>
      <c r="R114" s="8">
        <v>10.496869999999999</v>
      </c>
      <c r="S114" s="8">
        <v>27.60285</v>
      </c>
      <c r="T114" s="8">
        <v>38.495620000000002</v>
      </c>
      <c r="U114" s="8">
        <v>6.9032559999999998E-4</v>
      </c>
      <c r="V114" s="8">
        <v>3.9167789999999996E-3</v>
      </c>
      <c r="W114" s="8">
        <v>3.23026E-3</v>
      </c>
      <c r="X114" s="8">
        <v>0.41845719999999997</v>
      </c>
      <c r="Y114" s="8">
        <v>5.4096069999999998E-6</v>
      </c>
      <c r="Z114" s="8">
        <v>1.673814E-4</v>
      </c>
      <c r="AA114" s="8">
        <v>0</v>
      </c>
      <c r="AB114" s="8">
        <v>6.2286970000000006E-5</v>
      </c>
      <c r="AC114" s="8"/>
      <c r="AD114" s="18">
        <f t="shared" si="5"/>
        <v>4.322880917969394E-2</v>
      </c>
      <c r="AE114" s="18">
        <f t="shared" si="5"/>
        <v>0.24527221935566704</v>
      </c>
      <c r="AF114" s="18">
        <f t="shared" si="5"/>
        <v>0.20228178288737689</v>
      </c>
      <c r="AG114" s="18">
        <f t="shared" si="5"/>
        <v>26.204165756954435</v>
      </c>
      <c r="AH114" s="18">
        <f t="shared" si="5"/>
        <v>3.3875444969755814E-4</v>
      </c>
      <c r="AI114" s="18">
        <f t="shared" si="5"/>
        <v>1.0481573623852316E-2</v>
      </c>
      <c r="AJ114" s="18">
        <f t="shared" si="5"/>
        <v>0</v>
      </c>
      <c r="AK114" s="18">
        <f t="shared" si="5"/>
        <v>3.9004660127211306E-3</v>
      </c>
    </row>
    <row r="115" spans="1:37">
      <c r="A115" s="1">
        <v>2018</v>
      </c>
      <c r="B115" s="1" t="s">
        <v>26</v>
      </c>
      <c r="C115" s="1" t="s">
        <v>27</v>
      </c>
      <c r="D115" s="1">
        <v>2270002066</v>
      </c>
      <c r="E115" s="15" t="s">
        <v>55</v>
      </c>
      <c r="F115" s="15" t="s">
        <v>29</v>
      </c>
      <c r="G115" s="15">
        <v>120</v>
      </c>
      <c r="H115" s="4" t="s">
        <v>73</v>
      </c>
      <c r="I115" s="4" t="s">
        <v>108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34</v>
      </c>
      <c r="O115" s="4" t="s">
        <v>35</v>
      </c>
      <c r="P115" s="4" t="s">
        <v>35</v>
      </c>
      <c r="Q115" s="4" t="s">
        <v>35</v>
      </c>
      <c r="R115" s="8">
        <v>140.40260000000001</v>
      </c>
      <c r="S115" s="8">
        <v>369.20650000000001</v>
      </c>
      <c r="T115" s="8">
        <v>871.09429999999998</v>
      </c>
      <c r="U115" s="8">
        <v>8.0615559999999992E-3</v>
      </c>
      <c r="V115" s="8">
        <v>6.3201030000000005E-2</v>
      </c>
      <c r="W115" s="8">
        <v>5.4279769999999998E-2</v>
      </c>
      <c r="X115" s="8">
        <v>9.5405859999999993</v>
      </c>
      <c r="Y115" s="8">
        <v>1.11916E-4</v>
      </c>
      <c r="Z115" s="8">
        <v>3.4112499999999998E-3</v>
      </c>
      <c r="AA115" s="8">
        <v>0</v>
      </c>
      <c r="AB115" s="8">
        <v>7.2738119999999999E-4</v>
      </c>
      <c r="AC115" s="8"/>
      <c r="AD115" s="18">
        <f t="shared" si="5"/>
        <v>1.1756990902804813E-3</v>
      </c>
      <c r="AE115" s="18">
        <f t="shared" si="5"/>
        <v>9.2172520386621919E-3</v>
      </c>
      <c r="AF115" s="18">
        <f t="shared" si="5"/>
        <v>7.9161735289854443E-3</v>
      </c>
      <c r="AG115" s="18">
        <f t="shared" si="5"/>
        <v>1.3914011489770333</v>
      </c>
      <c r="AH115" s="18">
        <f t="shared" si="5"/>
        <v>1.6321853918502875E-5</v>
      </c>
      <c r="AI115" s="18">
        <f t="shared" si="5"/>
        <v>4.9749744611577373E-4</v>
      </c>
      <c r="AJ115" s="18">
        <f t="shared" si="5"/>
        <v>0</v>
      </c>
      <c r="AK115" s="18">
        <f t="shared" si="5"/>
        <v>1.0608143330234572E-4</v>
      </c>
    </row>
    <row r="116" spans="1:37">
      <c r="A116" s="1">
        <v>2018</v>
      </c>
      <c r="B116" s="1" t="s">
        <v>26</v>
      </c>
      <c r="C116" s="1" t="s">
        <v>27</v>
      </c>
      <c r="D116" s="1">
        <v>2270002066</v>
      </c>
      <c r="E116" s="15" t="s">
        <v>55</v>
      </c>
      <c r="F116" s="15" t="s">
        <v>29</v>
      </c>
      <c r="G116" s="15">
        <v>175</v>
      </c>
      <c r="H116" s="4" t="s">
        <v>71</v>
      </c>
      <c r="I116" s="4" t="s">
        <v>107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34</v>
      </c>
      <c r="O116" s="4" t="s">
        <v>35</v>
      </c>
      <c r="P116" s="4" t="s">
        <v>35</v>
      </c>
      <c r="Q116" s="4" t="s">
        <v>35</v>
      </c>
      <c r="R116" s="8">
        <v>10.47818</v>
      </c>
      <c r="S116" s="8">
        <v>27.553699999999999</v>
      </c>
      <c r="T116" s="8">
        <v>127.1523</v>
      </c>
      <c r="U116" s="8">
        <v>9.2417469999999996E-4</v>
      </c>
      <c r="V116" s="8">
        <v>8.0435409999999995E-3</v>
      </c>
      <c r="W116" s="8">
        <v>5.8898300000000004E-3</v>
      </c>
      <c r="X116" s="8">
        <v>1.3955390000000001</v>
      </c>
      <c r="Y116" s="8">
        <v>1.57022E-5</v>
      </c>
      <c r="Z116" s="8">
        <v>3.0247519999999998E-4</v>
      </c>
      <c r="AA116" s="8">
        <v>0</v>
      </c>
      <c r="AB116" s="8">
        <v>8.3386790000000005E-5</v>
      </c>
      <c r="AC116" s="8"/>
      <c r="AD116" s="18">
        <f t="shared" si="5"/>
        <v>1.6594084136790765E-2</v>
      </c>
      <c r="AE116" s="18">
        <f t="shared" si="5"/>
        <v>0.14442636885831883</v>
      </c>
      <c r="AF116" s="18">
        <f t="shared" si="5"/>
        <v>0.10575525879619338</v>
      </c>
      <c r="AG116" s="18">
        <f t="shared" si="5"/>
        <v>25.05769913650834</v>
      </c>
      <c r="AH116" s="18">
        <f t="shared" si="5"/>
        <v>2.8194196176622885E-4</v>
      </c>
      <c r="AI116" s="18">
        <f t="shared" si="5"/>
        <v>5.4311148293635543E-3</v>
      </c>
      <c r="AJ116" s="18">
        <f t="shared" si="5"/>
        <v>0</v>
      </c>
      <c r="AK116" s="18">
        <f t="shared" si="5"/>
        <v>1.4972574007456633E-3</v>
      </c>
    </row>
    <row r="117" spans="1:37">
      <c r="A117" s="1">
        <v>2018</v>
      </c>
      <c r="B117" s="1" t="s">
        <v>26</v>
      </c>
      <c r="C117" s="1" t="s">
        <v>27</v>
      </c>
      <c r="D117" s="1">
        <v>2270002066</v>
      </c>
      <c r="E117" s="15" t="s">
        <v>55</v>
      </c>
      <c r="F117" s="15" t="s">
        <v>29</v>
      </c>
      <c r="G117" s="15">
        <v>250</v>
      </c>
      <c r="H117" s="4" t="s">
        <v>87</v>
      </c>
      <c r="I117" s="4" t="s">
        <v>106</v>
      </c>
      <c r="J117" s="4" t="s">
        <v>30</v>
      </c>
      <c r="K117" s="4" t="s">
        <v>31</v>
      </c>
      <c r="L117" s="4" t="s">
        <v>36</v>
      </c>
      <c r="M117" s="4" t="s">
        <v>33</v>
      </c>
      <c r="N117" s="4" t="s">
        <v>34</v>
      </c>
      <c r="O117" s="4" t="s">
        <v>35</v>
      </c>
      <c r="P117" s="4" t="s">
        <v>35</v>
      </c>
      <c r="Q117" s="4" t="s">
        <v>35</v>
      </c>
      <c r="R117" s="8">
        <v>3.3888989999999999</v>
      </c>
      <c r="S117" s="8">
        <v>8.9115409999999997</v>
      </c>
      <c r="T117" s="8">
        <v>69.217600000000004</v>
      </c>
      <c r="U117" s="8">
        <v>4.0683940000000001E-4</v>
      </c>
      <c r="V117" s="8">
        <v>1.549768E-3</v>
      </c>
      <c r="W117" s="8">
        <v>2.6666839999999999E-3</v>
      </c>
      <c r="X117" s="8">
        <v>0.76453389999999999</v>
      </c>
      <c r="Y117" s="8">
        <v>8.6023189999999992E-6</v>
      </c>
      <c r="Z117" s="8">
        <v>8.9401510000000002E-5</v>
      </c>
      <c r="AA117" s="8">
        <v>0</v>
      </c>
      <c r="AB117" s="8">
        <v>3.670846E-5</v>
      </c>
      <c r="AC117" s="8"/>
      <c r="AD117" s="18">
        <f t="shared" si="5"/>
        <v>4.8884885559445188E-2</v>
      </c>
      <c r="AE117" s="18">
        <f t="shared" si="5"/>
        <v>0.1862165545512314</v>
      </c>
      <c r="AF117" s="18">
        <f t="shared" si="5"/>
        <v>0.32042260942082684</v>
      </c>
      <c r="AG117" s="18">
        <f t="shared" si="5"/>
        <v>91.864633090640467</v>
      </c>
      <c r="AH117" s="18">
        <f t="shared" si="5"/>
        <v>1.0336348442673961E-3</v>
      </c>
      <c r="AI117" s="18">
        <f t="shared" si="5"/>
        <v>1.0742279595318434E-2</v>
      </c>
      <c r="AJ117" s="18">
        <f t="shared" si="5"/>
        <v>0</v>
      </c>
      <c r="AK117" s="18">
        <f t="shared" si="5"/>
        <v>4.4108040326563056E-3</v>
      </c>
    </row>
    <row r="118" spans="1:37">
      <c r="A118" s="1">
        <v>2018</v>
      </c>
      <c r="B118" s="1" t="s">
        <v>26</v>
      </c>
      <c r="C118" s="1" t="s">
        <v>27</v>
      </c>
      <c r="D118" s="1">
        <v>2270002066</v>
      </c>
      <c r="E118" s="15" t="s">
        <v>55</v>
      </c>
      <c r="F118" s="15" t="s">
        <v>29</v>
      </c>
      <c r="G118" s="15">
        <v>500</v>
      </c>
      <c r="H118" s="4" t="s">
        <v>98</v>
      </c>
      <c r="I118" s="4" t="s">
        <v>105</v>
      </c>
      <c r="J118" s="4" t="s">
        <v>30</v>
      </c>
      <c r="K118" s="4" t="s">
        <v>31</v>
      </c>
      <c r="L118" s="4" t="s">
        <v>36</v>
      </c>
      <c r="M118" s="4" t="s">
        <v>33</v>
      </c>
      <c r="N118" s="4" t="s">
        <v>34</v>
      </c>
      <c r="O118" s="4" t="s">
        <v>35</v>
      </c>
      <c r="P118" s="4" t="s">
        <v>35</v>
      </c>
      <c r="Q118" s="4" t="s">
        <v>35</v>
      </c>
      <c r="R118" s="8">
        <v>5.4695850000000004</v>
      </c>
      <c r="S118" s="8">
        <v>14.38297</v>
      </c>
      <c r="T118" s="8">
        <v>224.29220000000001</v>
      </c>
      <c r="U118" s="8">
        <v>1.284419E-3</v>
      </c>
      <c r="V118" s="8">
        <v>4.8624519999999997E-3</v>
      </c>
      <c r="W118" s="8">
        <v>7.7329670000000003E-3</v>
      </c>
      <c r="X118" s="8">
        <v>2.4777819999999999</v>
      </c>
      <c r="Y118" s="8">
        <v>2.7879289999999998E-5</v>
      </c>
      <c r="Z118" s="8">
        <v>2.7691370000000002E-4</v>
      </c>
      <c r="AA118" s="8">
        <v>0</v>
      </c>
      <c r="AB118" s="8">
        <v>1.158911E-4</v>
      </c>
      <c r="AC118" s="8"/>
      <c r="AD118" s="18">
        <f t="shared" si="5"/>
        <v>2.9623529957905029E-2</v>
      </c>
      <c r="AE118" s="18">
        <f t="shared" si="5"/>
        <v>0.11214641989169828</v>
      </c>
      <c r="AF118" s="18">
        <f t="shared" si="5"/>
        <v>0.17835128535780845</v>
      </c>
      <c r="AG118" s="18">
        <f t="shared" si="5"/>
        <v>57.146966298503706</v>
      </c>
      <c r="AH118" s="18">
        <f t="shared" si="5"/>
        <v>6.4300121885468994E-4</v>
      </c>
      <c r="AI118" s="18">
        <f t="shared" si="5"/>
        <v>6.3866707730922123E-3</v>
      </c>
      <c r="AJ118" s="18">
        <f t="shared" si="5"/>
        <v>0</v>
      </c>
      <c r="AK118" s="18">
        <f t="shared" si="5"/>
        <v>2.6728843723929398E-3</v>
      </c>
    </row>
    <row r="119" spans="1:37">
      <c r="A119" s="1">
        <v>2018</v>
      </c>
      <c r="B119" s="1" t="s">
        <v>26</v>
      </c>
      <c r="C119" s="1" t="s">
        <v>27</v>
      </c>
      <c r="D119" s="1">
        <v>2270002066</v>
      </c>
      <c r="E119" s="15" t="s">
        <v>55</v>
      </c>
      <c r="F119" s="15" t="s">
        <v>29</v>
      </c>
      <c r="G119" s="15">
        <v>750</v>
      </c>
      <c r="H119" s="4" t="s">
        <v>96</v>
      </c>
      <c r="I119" s="4" t="s">
        <v>104</v>
      </c>
      <c r="J119" s="4" t="s">
        <v>30</v>
      </c>
      <c r="K119" s="4" t="s">
        <v>31</v>
      </c>
      <c r="L119" s="4" t="s">
        <v>36</v>
      </c>
      <c r="M119" s="4" t="s">
        <v>33</v>
      </c>
      <c r="N119" s="4" t="s">
        <v>34</v>
      </c>
      <c r="O119" s="4" t="s">
        <v>35</v>
      </c>
      <c r="P119" s="4" t="s">
        <v>35</v>
      </c>
      <c r="Q119" s="4" t="s">
        <v>35</v>
      </c>
      <c r="R119" s="8">
        <v>152.55289999999999</v>
      </c>
      <c r="S119" s="8">
        <v>401.15719999999999</v>
      </c>
      <c r="T119" s="8">
        <v>9383.7139999999999</v>
      </c>
      <c r="U119" s="8">
        <v>5.3928080000000003E-2</v>
      </c>
      <c r="V119" s="8">
        <v>0.2034289</v>
      </c>
      <c r="W119" s="8">
        <v>0.33195950000000002</v>
      </c>
      <c r="X119" s="8">
        <v>103.6622</v>
      </c>
      <c r="Y119" s="8">
        <v>1.1663769999999999E-3</v>
      </c>
      <c r="Z119" s="8">
        <v>1.1742030000000001E-2</v>
      </c>
      <c r="AA119" s="8">
        <v>0</v>
      </c>
      <c r="AB119" s="8">
        <v>4.8658460000000001E-3</v>
      </c>
      <c r="AC119" s="8"/>
      <c r="AD119" s="18">
        <f t="shared" si="5"/>
        <v>1.0659127995556624E-3</v>
      </c>
      <c r="AE119" s="18">
        <f t="shared" si="5"/>
        <v>4.020863867386505E-3</v>
      </c>
      <c r="AF119" s="18">
        <f t="shared" si="5"/>
        <v>6.5613290883728467E-3</v>
      </c>
      <c r="AG119" s="18">
        <f t="shared" si="5"/>
        <v>2.0489300900402712</v>
      </c>
      <c r="AH119" s="18">
        <f t="shared" si="5"/>
        <v>2.3053966939066523E-5</v>
      </c>
      <c r="AI119" s="18">
        <f t="shared" si="5"/>
        <v>2.3208651355224538E-4</v>
      </c>
      <c r="AJ119" s="18">
        <f t="shared" si="5"/>
        <v>0</v>
      </c>
      <c r="AK119" s="18">
        <f t="shared" si="5"/>
        <v>9.6175638592486907E-5</v>
      </c>
    </row>
    <row r="120" spans="1:37">
      <c r="A120" s="5">
        <v>2018</v>
      </c>
      <c r="B120" s="5" t="s">
        <v>26</v>
      </c>
      <c r="C120" s="5" t="s">
        <v>27</v>
      </c>
      <c r="D120" s="5">
        <v>2270002069</v>
      </c>
      <c r="E120" s="14" t="s">
        <v>56</v>
      </c>
      <c r="F120" s="14" t="s">
        <v>29</v>
      </c>
      <c r="G120" s="14">
        <v>50</v>
      </c>
      <c r="H120" s="6" t="s">
        <v>103</v>
      </c>
      <c r="I120" s="6" t="s">
        <v>102</v>
      </c>
      <c r="J120" s="6" t="s">
        <v>30</v>
      </c>
      <c r="K120" s="6" t="s">
        <v>31</v>
      </c>
      <c r="L120" s="6" t="s">
        <v>32</v>
      </c>
      <c r="M120" s="6" t="s">
        <v>33</v>
      </c>
      <c r="N120" s="6" t="s">
        <v>34</v>
      </c>
      <c r="O120" s="6" t="s">
        <v>35</v>
      </c>
      <c r="P120" s="6" t="s">
        <v>35</v>
      </c>
      <c r="Q120" s="6" t="s">
        <v>35</v>
      </c>
      <c r="R120" s="7">
        <v>8.7214310000000003E-2</v>
      </c>
      <c r="S120" s="7">
        <v>0.2483871</v>
      </c>
      <c r="T120" s="7">
        <v>0.28690860000000001</v>
      </c>
      <c r="U120" s="7">
        <v>1.0197360000000001E-5</v>
      </c>
      <c r="V120" s="7">
        <v>3.589275E-5</v>
      </c>
      <c r="W120" s="7">
        <v>2.7852609999999999E-5</v>
      </c>
      <c r="X120" s="7">
        <v>3.0871150000000001E-3</v>
      </c>
      <c r="Y120" s="7">
        <v>3.9908680000000001E-8</v>
      </c>
      <c r="Z120" s="7">
        <v>2.2659889999999999E-6</v>
      </c>
      <c r="AA120" s="7">
        <v>0</v>
      </c>
      <c r="AB120" s="7">
        <v>9.2009160000000001E-7</v>
      </c>
      <c r="AC120" s="7"/>
      <c r="AD120" s="17">
        <f t="shared" si="5"/>
        <v>8.5409071899358544</v>
      </c>
      <c r="AE120" s="17">
        <f t="shared" si="5"/>
        <v>30.062354034923757</v>
      </c>
      <c r="AF120" s="17">
        <f t="shared" si="5"/>
        <v>23.328249371158737</v>
      </c>
      <c r="AG120" s="17">
        <f t="shared" si="5"/>
        <v>2585.6459612741751</v>
      </c>
      <c r="AH120" s="17">
        <f t="shared" si="5"/>
        <v>3.3425938865828925E-2</v>
      </c>
      <c r="AI120" s="17">
        <f t="shared" si="5"/>
        <v>1.8979031575246492</v>
      </c>
      <c r="AJ120" s="17">
        <f t="shared" si="5"/>
        <v>0</v>
      </c>
      <c r="AK120" s="17">
        <f t="shared" si="5"/>
        <v>0.77063249329626349</v>
      </c>
    </row>
    <row r="121" spans="1:37">
      <c r="A121" s="5">
        <v>2018</v>
      </c>
      <c r="B121" s="5" t="s">
        <v>26</v>
      </c>
      <c r="C121" s="5" t="s">
        <v>27</v>
      </c>
      <c r="D121" s="5">
        <v>2270002069</v>
      </c>
      <c r="E121" s="14" t="s">
        <v>56</v>
      </c>
      <c r="F121" s="14" t="s">
        <v>29</v>
      </c>
      <c r="G121" s="14">
        <v>120</v>
      </c>
      <c r="H121" s="6" t="s">
        <v>73</v>
      </c>
      <c r="I121" s="6" t="s">
        <v>101</v>
      </c>
      <c r="J121" s="6" t="s">
        <v>30</v>
      </c>
      <c r="K121" s="6" t="s">
        <v>31</v>
      </c>
      <c r="L121" s="6" t="s">
        <v>32</v>
      </c>
      <c r="M121" s="6" t="s">
        <v>33</v>
      </c>
      <c r="N121" s="6" t="s">
        <v>34</v>
      </c>
      <c r="O121" s="6" t="s">
        <v>35</v>
      </c>
      <c r="P121" s="6" t="s">
        <v>35</v>
      </c>
      <c r="Q121" s="6" t="s">
        <v>35</v>
      </c>
      <c r="R121" s="7">
        <v>49.481670000000001</v>
      </c>
      <c r="S121" s="7">
        <v>140.92429999999999</v>
      </c>
      <c r="T121" s="7">
        <v>424.39109999999999</v>
      </c>
      <c r="U121" s="7">
        <v>6.7236489999999999E-3</v>
      </c>
      <c r="V121" s="7">
        <v>3.2972149999999999E-2</v>
      </c>
      <c r="W121" s="7">
        <v>3.9569449999999999E-2</v>
      </c>
      <c r="X121" s="7">
        <v>4.6329890000000002</v>
      </c>
      <c r="Y121" s="7">
        <v>5.4347340000000003E-5</v>
      </c>
      <c r="Z121" s="7">
        <v>3.1946589999999999E-3</v>
      </c>
      <c r="AA121" s="7">
        <v>0</v>
      </c>
      <c r="AB121" s="7">
        <v>6.0666400000000003E-4</v>
      </c>
      <c r="AC121" s="7"/>
      <c r="AD121" s="17">
        <f t="shared" si="5"/>
        <v>7.2894807629216964E-3</v>
      </c>
      <c r="AE121" s="17">
        <f t="shared" si="5"/>
        <v>3.5746936393789827E-2</v>
      </c>
      <c r="AF121" s="17">
        <f t="shared" si="5"/>
        <v>4.2899435198713066E-2</v>
      </c>
      <c r="AG121" s="17">
        <f t="shared" si="5"/>
        <v>5.0228803125100416</v>
      </c>
      <c r="AH121" s="17">
        <f t="shared" si="5"/>
        <v>5.8920965304102688E-5</v>
      </c>
      <c r="AI121" s="17">
        <f t="shared" si="5"/>
        <v>3.4635069921994232E-3</v>
      </c>
      <c r="AJ121" s="17">
        <f t="shared" si="5"/>
        <v>0</v>
      </c>
      <c r="AK121" s="17">
        <f t="shared" si="5"/>
        <v>6.577180869431358E-4</v>
      </c>
    </row>
    <row r="122" spans="1:37">
      <c r="A122" s="5">
        <v>2018</v>
      </c>
      <c r="B122" s="5" t="s">
        <v>26</v>
      </c>
      <c r="C122" s="5" t="s">
        <v>27</v>
      </c>
      <c r="D122" s="5">
        <v>2270002069</v>
      </c>
      <c r="E122" s="14" t="s">
        <v>56</v>
      </c>
      <c r="F122" s="14" t="s">
        <v>29</v>
      </c>
      <c r="G122" s="14">
        <v>175</v>
      </c>
      <c r="H122" s="6" t="s">
        <v>71</v>
      </c>
      <c r="I122" s="6" t="s">
        <v>100</v>
      </c>
      <c r="J122" s="6" t="s">
        <v>30</v>
      </c>
      <c r="K122" s="6" t="s">
        <v>31</v>
      </c>
      <c r="L122" s="6" t="s">
        <v>32</v>
      </c>
      <c r="M122" s="6" t="s">
        <v>33</v>
      </c>
      <c r="N122" s="6" t="s">
        <v>34</v>
      </c>
      <c r="O122" s="6" t="s">
        <v>35</v>
      </c>
      <c r="P122" s="6" t="s">
        <v>35</v>
      </c>
      <c r="Q122" s="6" t="s">
        <v>35</v>
      </c>
      <c r="R122" s="7">
        <v>16.745149999999999</v>
      </c>
      <c r="S122" s="7">
        <v>47.690350000000002</v>
      </c>
      <c r="T122" s="7">
        <v>263.60320000000002</v>
      </c>
      <c r="U122" s="7">
        <v>3.0524290000000002E-3</v>
      </c>
      <c r="V122" s="7">
        <v>1.745913E-2</v>
      </c>
      <c r="W122" s="7">
        <v>2.0507959999999999E-2</v>
      </c>
      <c r="X122" s="7">
        <v>2.8871479999999998</v>
      </c>
      <c r="Y122" s="7">
        <v>3.2485369999999997E-5</v>
      </c>
      <c r="Z122" s="7">
        <v>1.1548489999999999E-3</v>
      </c>
      <c r="AA122" s="7">
        <v>0</v>
      </c>
      <c r="AB122" s="7">
        <v>2.7541579999999999E-4</v>
      </c>
      <c r="AC122" s="7"/>
      <c r="AD122" s="17">
        <f t="shared" si="5"/>
        <v>1.981486016696464E-2</v>
      </c>
      <c r="AE122" s="17">
        <f t="shared" si="5"/>
        <v>0.11333604142368499</v>
      </c>
      <c r="AF122" s="17">
        <f t="shared" si="5"/>
        <v>0.13312753866173599</v>
      </c>
      <c r="AG122" s="17">
        <f t="shared" si="5"/>
        <v>18.741937617986078</v>
      </c>
      <c r="AH122" s="17">
        <f t="shared" si="5"/>
        <v>2.1087896361294823E-4</v>
      </c>
      <c r="AI122" s="17">
        <f t="shared" si="5"/>
        <v>7.4967088338365757E-3</v>
      </c>
      <c r="AJ122" s="17">
        <f t="shared" si="5"/>
        <v>0</v>
      </c>
      <c r="AK122" s="17">
        <f t="shared" si="5"/>
        <v>1.7878632278662992E-3</v>
      </c>
    </row>
    <row r="123" spans="1:37">
      <c r="A123" s="5">
        <v>2018</v>
      </c>
      <c r="B123" s="5" t="s">
        <v>26</v>
      </c>
      <c r="C123" s="5" t="s">
        <v>27</v>
      </c>
      <c r="D123" s="5">
        <v>2270002069</v>
      </c>
      <c r="E123" s="14" t="s">
        <v>56</v>
      </c>
      <c r="F123" s="14" t="s">
        <v>29</v>
      </c>
      <c r="G123" s="14">
        <v>250</v>
      </c>
      <c r="H123" s="6" t="s">
        <v>87</v>
      </c>
      <c r="I123" s="6" t="s">
        <v>99</v>
      </c>
      <c r="J123" s="6" t="s">
        <v>30</v>
      </c>
      <c r="K123" s="6" t="s">
        <v>31</v>
      </c>
      <c r="L123" s="6" t="s">
        <v>36</v>
      </c>
      <c r="M123" s="6" t="s">
        <v>33</v>
      </c>
      <c r="N123" s="6" t="s">
        <v>34</v>
      </c>
      <c r="O123" s="6" t="s">
        <v>35</v>
      </c>
      <c r="P123" s="6" t="s">
        <v>35</v>
      </c>
      <c r="Q123" s="6" t="s">
        <v>35</v>
      </c>
      <c r="R123" s="7">
        <v>14.390359999999999</v>
      </c>
      <c r="S123" s="7">
        <v>40.983879999999999</v>
      </c>
      <c r="T123" s="7">
        <v>308.5204</v>
      </c>
      <c r="U123" s="7">
        <v>2.7346649999999998E-3</v>
      </c>
      <c r="V123" s="7">
        <v>8.541089E-3</v>
      </c>
      <c r="W123" s="7">
        <v>2.1544170000000001E-2</v>
      </c>
      <c r="X123" s="7">
        <v>3.401303</v>
      </c>
      <c r="Y123" s="7">
        <v>3.8270469999999997E-5</v>
      </c>
      <c r="Z123" s="7">
        <v>7.9172659999999996E-4</v>
      </c>
      <c r="AA123" s="7">
        <v>0</v>
      </c>
      <c r="AB123" s="7">
        <v>2.467444E-4</v>
      </c>
      <c r="AC123" s="7"/>
      <c r="AD123" s="17">
        <f t="shared" si="5"/>
        <v>1.6826060076121179E-2</v>
      </c>
      <c r="AE123" s="17">
        <f t="shared" si="5"/>
        <v>5.2552278479995822E-2</v>
      </c>
      <c r="AF123" s="17">
        <f t="shared" si="5"/>
        <v>0.13255864930811181</v>
      </c>
      <c r="AG123" s="17">
        <f t="shared" si="5"/>
        <v>20.927802350595481</v>
      </c>
      <c r="AH123" s="17">
        <f t="shared" si="5"/>
        <v>2.3547353235639216E-4</v>
      </c>
      <c r="AI123" s="17">
        <f t="shared" si="5"/>
        <v>4.8713971676469184E-3</v>
      </c>
      <c r="AJ123" s="17">
        <f t="shared" si="5"/>
        <v>0</v>
      </c>
      <c r="AK123" s="17">
        <f t="shared" si="5"/>
        <v>1.5181881867967282E-3</v>
      </c>
    </row>
    <row r="124" spans="1:37">
      <c r="A124" s="5">
        <v>2018</v>
      </c>
      <c r="B124" s="5" t="s">
        <v>26</v>
      </c>
      <c r="C124" s="5" t="s">
        <v>27</v>
      </c>
      <c r="D124" s="5">
        <v>2270002069</v>
      </c>
      <c r="E124" s="14" t="s">
        <v>56</v>
      </c>
      <c r="F124" s="14" t="s">
        <v>29</v>
      </c>
      <c r="G124" s="14">
        <v>500</v>
      </c>
      <c r="H124" s="6" t="s">
        <v>98</v>
      </c>
      <c r="I124" s="6" t="s">
        <v>97</v>
      </c>
      <c r="J124" s="6" t="s">
        <v>30</v>
      </c>
      <c r="K124" s="6" t="s">
        <v>31</v>
      </c>
      <c r="L124" s="6" t="s">
        <v>36</v>
      </c>
      <c r="M124" s="6" t="s">
        <v>33</v>
      </c>
      <c r="N124" s="6" t="s">
        <v>34</v>
      </c>
      <c r="O124" s="6" t="s">
        <v>35</v>
      </c>
      <c r="P124" s="6" t="s">
        <v>35</v>
      </c>
      <c r="Q124" s="6" t="s">
        <v>35</v>
      </c>
      <c r="R124" s="7">
        <v>9.8614490000000004</v>
      </c>
      <c r="S124" s="7">
        <v>28.0855</v>
      </c>
      <c r="T124" s="7">
        <v>329.9699</v>
      </c>
      <c r="U124" s="7">
        <v>2.7517209999999999E-3</v>
      </c>
      <c r="V124" s="7">
        <v>1.007187E-2</v>
      </c>
      <c r="W124" s="7">
        <v>2.0628150000000001E-2</v>
      </c>
      <c r="X124" s="7">
        <v>3.6370260000000001</v>
      </c>
      <c r="Y124" s="7">
        <v>3.5698570000000002E-5</v>
      </c>
      <c r="Z124" s="7">
        <v>7.7782929999999995E-4</v>
      </c>
      <c r="AA124" s="7">
        <v>0</v>
      </c>
      <c r="AB124" s="7">
        <v>2.4828330000000002E-4</v>
      </c>
      <c r="AC124" s="7"/>
      <c r="AD124" s="17">
        <f t="shared" si="5"/>
        <v>1.8026629900234455E-2</v>
      </c>
      <c r="AE124" s="17">
        <f t="shared" si="5"/>
        <v>6.5981206994922215E-2</v>
      </c>
      <c r="AF124" s="17">
        <f t="shared" si="5"/>
        <v>0.13513580249470111</v>
      </c>
      <c r="AG124" s="17">
        <f t="shared" si="5"/>
        <v>23.82629693909016</v>
      </c>
      <c r="AH124" s="17">
        <f t="shared" si="5"/>
        <v>2.3386270241700113E-4</v>
      </c>
      <c r="AI124" s="17">
        <f t="shared" si="5"/>
        <v>5.0955896025281751E-3</v>
      </c>
      <c r="AJ124" s="17">
        <f t="shared" si="5"/>
        <v>0</v>
      </c>
      <c r="AK124" s="17">
        <f t="shared" si="5"/>
        <v>1.626513429053629E-3</v>
      </c>
    </row>
    <row r="125" spans="1:37">
      <c r="A125" s="5">
        <v>2018</v>
      </c>
      <c r="B125" s="5" t="s">
        <v>26</v>
      </c>
      <c r="C125" s="5" t="s">
        <v>27</v>
      </c>
      <c r="D125" s="5">
        <v>2270002069</v>
      </c>
      <c r="E125" s="14" t="s">
        <v>56</v>
      </c>
      <c r="F125" s="14" t="s">
        <v>29</v>
      </c>
      <c r="G125" s="14">
        <v>750</v>
      </c>
      <c r="H125" s="6" t="s">
        <v>96</v>
      </c>
      <c r="I125" s="6" t="s">
        <v>95</v>
      </c>
      <c r="J125" s="6" t="s">
        <v>30</v>
      </c>
      <c r="K125" s="6" t="s">
        <v>31</v>
      </c>
      <c r="L125" s="6" t="s">
        <v>36</v>
      </c>
      <c r="M125" s="6" t="s">
        <v>33</v>
      </c>
      <c r="N125" s="6" t="s">
        <v>34</v>
      </c>
      <c r="O125" s="6" t="s">
        <v>35</v>
      </c>
      <c r="P125" s="6" t="s">
        <v>35</v>
      </c>
      <c r="Q125" s="6" t="s">
        <v>35</v>
      </c>
      <c r="R125" s="7">
        <v>20.172280000000001</v>
      </c>
      <c r="S125" s="7">
        <v>57.450839999999999</v>
      </c>
      <c r="T125" s="7">
        <v>1209.96</v>
      </c>
      <c r="U125" s="7">
        <v>1.01367E-2</v>
      </c>
      <c r="V125" s="7">
        <v>3.6931789999999999E-2</v>
      </c>
      <c r="W125" s="7">
        <v>7.7614749999999996E-2</v>
      </c>
      <c r="X125" s="7">
        <v>13.33634</v>
      </c>
      <c r="Y125" s="7">
        <v>1.3409319999999999E-4</v>
      </c>
      <c r="Z125" s="7">
        <v>2.8924020000000001E-3</v>
      </c>
      <c r="AA125" s="7">
        <v>0</v>
      </c>
      <c r="AB125" s="7">
        <v>9.1461760000000004E-4</v>
      </c>
      <c r="AC125" s="7"/>
      <c r="AD125" s="17">
        <f t="shared" si="5"/>
        <v>1.058003248128782E-2</v>
      </c>
      <c r="AE125" s="17">
        <f t="shared" si="5"/>
        <v>3.8547016069539468E-2</v>
      </c>
      <c r="AF125" s="17">
        <f t="shared" si="5"/>
        <v>8.1009261004768213E-2</v>
      </c>
      <c r="AG125" s="17">
        <f t="shared" si="5"/>
        <v>13.91960996986179</v>
      </c>
      <c r="AH125" s="17">
        <f t="shared" si="5"/>
        <v>1.399578177828903E-4</v>
      </c>
      <c r="AI125" s="17">
        <f t="shared" si="5"/>
        <v>3.0189023162313037E-3</v>
      </c>
      <c r="AJ125" s="17">
        <f t="shared" si="5"/>
        <v>0</v>
      </c>
      <c r="AK125" s="17">
        <f t="shared" si="5"/>
        <v>9.5461875323897441E-4</v>
      </c>
    </row>
    <row r="126" spans="1:37">
      <c r="A126" s="5">
        <v>2018</v>
      </c>
      <c r="B126" s="5" t="s">
        <v>26</v>
      </c>
      <c r="C126" s="5" t="s">
        <v>27</v>
      </c>
      <c r="D126" s="5">
        <v>2270002069</v>
      </c>
      <c r="E126" s="14" t="s">
        <v>56</v>
      </c>
      <c r="F126" s="14" t="s">
        <v>29</v>
      </c>
      <c r="G126" s="14">
        <v>1000</v>
      </c>
      <c r="H126" s="6" t="s">
        <v>83</v>
      </c>
      <c r="I126" s="6" t="s">
        <v>94</v>
      </c>
      <c r="J126" s="6" t="s">
        <v>30</v>
      </c>
      <c r="K126" s="6" t="s">
        <v>31</v>
      </c>
      <c r="L126" s="6" t="s">
        <v>36</v>
      </c>
      <c r="M126" s="6" t="s">
        <v>33</v>
      </c>
      <c r="N126" s="6" t="s">
        <v>34</v>
      </c>
      <c r="O126" s="6" t="s">
        <v>35</v>
      </c>
      <c r="P126" s="6" t="s">
        <v>35</v>
      </c>
      <c r="Q126" s="6" t="s">
        <v>35</v>
      </c>
      <c r="R126" s="7">
        <v>20.172280000000001</v>
      </c>
      <c r="S126" s="7">
        <v>57.3934</v>
      </c>
      <c r="T126" s="7">
        <v>1713.058</v>
      </c>
      <c r="U126" s="7">
        <v>1.543107E-2</v>
      </c>
      <c r="V126" s="7">
        <v>5.771656E-2</v>
      </c>
      <c r="W126" s="7">
        <v>0.1647344</v>
      </c>
      <c r="X126" s="7">
        <v>18.868500000000001</v>
      </c>
      <c r="Y126" s="7">
        <v>1.8971759999999999E-4</v>
      </c>
      <c r="Z126" s="7">
        <v>4.7739089999999998E-3</v>
      </c>
      <c r="AA126" s="7">
        <v>0</v>
      </c>
      <c r="AB126" s="7">
        <v>1.392321E-3</v>
      </c>
      <c r="AC126" s="7"/>
      <c r="AD126" s="17">
        <f t="shared" si="5"/>
        <v>1.2091554618453602E-2</v>
      </c>
      <c r="AE126" s="17">
        <f t="shared" si="5"/>
        <v>4.5225829293059676E-2</v>
      </c>
      <c r="AF126" s="17">
        <f t="shared" si="5"/>
        <v>0.12908340090079193</v>
      </c>
      <c r="AG126" s="17">
        <f t="shared" si="5"/>
        <v>14.785073123139991</v>
      </c>
      <c r="AH126" s="17">
        <f t="shared" si="5"/>
        <v>1.4865986107780816E-4</v>
      </c>
      <c r="AI126" s="17">
        <f t="shared" si="5"/>
        <v>3.7407633700726668E-3</v>
      </c>
      <c r="AJ126" s="17">
        <f t="shared" si="5"/>
        <v>0</v>
      </c>
      <c r="AK126" s="17">
        <f t="shared" si="5"/>
        <v>1.0910018176263823E-3</v>
      </c>
    </row>
    <row r="127" spans="1:37">
      <c r="A127" s="1">
        <v>2018</v>
      </c>
      <c r="B127" s="1" t="s">
        <v>26</v>
      </c>
      <c r="C127" s="1" t="s">
        <v>27</v>
      </c>
      <c r="D127" s="1">
        <v>2270002072</v>
      </c>
      <c r="E127" s="15" t="s">
        <v>57</v>
      </c>
      <c r="F127" s="15" t="s">
        <v>29</v>
      </c>
      <c r="G127" s="15">
        <v>25</v>
      </c>
      <c r="H127" s="4" t="s">
        <v>81</v>
      </c>
      <c r="I127" s="4" t="s">
        <v>93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34</v>
      </c>
      <c r="O127" s="4" t="s">
        <v>35</v>
      </c>
      <c r="P127" s="4" t="s">
        <v>35</v>
      </c>
      <c r="Q127" s="4" t="s">
        <v>35</v>
      </c>
      <c r="R127" s="8">
        <v>11.96082</v>
      </c>
      <c r="S127" s="8">
        <v>27.353339999999999</v>
      </c>
      <c r="T127" s="8">
        <v>17.176159999999999</v>
      </c>
      <c r="U127" s="8">
        <v>2.403265E-4</v>
      </c>
      <c r="V127" s="8">
        <v>7.9547999999999999E-4</v>
      </c>
      <c r="W127" s="8">
        <v>1.4779940000000001E-3</v>
      </c>
      <c r="X127" s="8">
        <v>0.1884885</v>
      </c>
      <c r="Y127" s="8">
        <v>2.3915619999999999E-6</v>
      </c>
      <c r="Z127" s="8">
        <v>6.5361139999999996E-5</v>
      </c>
      <c r="AA127" s="8">
        <v>0</v>
      </c>
      <c r="AB127" s="8">
        <v>2.168427E-5</v>
      </c>
      <c r="AC127" s="8"/>
      <c r="AD127" s="18">
        <f t="shared" si="5"/>
        <v>2.665590157252901E-2</v>
      </c>
      <c r="AE127" s="18">
        <f t="shared" si="5"/>
        <v>8.8230954900584718E-2</v>
      </c>
      <c r="AF127" s="18">
        <f t="shared" si="5"/>
        <v>0.16393224462882133</v>
      </c>
      <c r="AG127" s="18">
        <f t="shared" si="5"/>
        <v>20.906270858825948</v>
      </c>
      <c r="AH127" s="18">
        <f t="shared" si="5"/>
        <v>2.6526097320354029E-4</v>
      </c>
      <c r="AI127" s="18">
        <f t="shared" si="5"/>
        <v>7.2495547287056913E-3</v>
      </c>
      <c r="AJ127" s="18">
        <f t="shared" si="5"/>
        <v>0</v>
      </c>
      <c r="AK127" s="18">
        <f t="shared" si="5"/>
        <v>2.4051187313598107E-3</v>
      </c>
    </row>
    <row r="128" spans="1:37">
      <c r="A128" s="1">
        <v>2018</v>
      </c>
      <c r="B128" s="1" t="s">
        <v>26</v>
      </c>
      <c r="C128" s="1" t="s">
        <v>27</v>
      </c>
      <c r="D128" s="1">
        <v>2270002072</v>
      </c>
      <c r="E128" s="15" t="s">
        <v>57</v>
      </c>
      <c r="F128" s="15" t="s">
        <v>29</v>
      </c>
      <c r="G128" s="15">
        <v>50</v>
      </c>
      <c r="H128" s="4" t="s">
        <v>75</v>
      </c>
      <c r="I128" s="4" t="s">
        <v>92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34</v>
      </c>
      <c r="O128" s="4" t="s">
        <v>35</v>
      </c>
      <c r="P128" s="4" t="s">
        <v>35</v>
      </c>
      <c r="Q128" s="4" t="s">
        <v>35</v>
      </c>
      <c r="R128" s="8">
        <v>108.4884</v>
      </c>
      <c r="S128" s="8">
        <v>253.01730000000001</v>
      </c>
      <c r="T128" s="8">
        <v>295.34550000000002</v>
      </c>
      <c r="U128" s="8">
        <v>3.333655E-3</v>
      </c>
      <c r="V128" s="8">
        <v>2.5718580000000001E-2</v>
      </c>
      <c r="W128" s="8">
        <v>2.2558769999999999E-2</v>
      </c>
      <c r="X128" s="8">
        <v>3.2254939999999999</v>
      </c>
      <c r="Y128" s="8">
        <v>4.1697589999999998E-5</v>
      </c>
      <c r="Z128" s="8">
        <v>8.2022129999999999E-4</v>
      </c>
      <c r="AA128" s="8">
        <v>0</v>
      </c>
      <c r="AB128" s="8">
        <v>3.0079040000000003E-4</v>
      </c>
      <c r="AC128" s="8"/>
      <c r="AD128" s="18">
        <f t="shared" si="5"/>
        <v>2.2035360941516265E-3</v>
      </c>
      <c r="AE128" s="18">
        <f t="shared" si="5"/>
        <v>1.6999905305235884E-2</v>
      </c>
      <c r="AF128" s="18">
        <f t="shared" si="5"/>
        <v>1.4911280241856124E-2</v>
      </c>
      <c r="AG128" s="18">
        <f t="shared" si="5"/>
        <v>2.1320419930885182</v>
      </c>
      <c r="AH128" s="18">
        <f t="shared" si="5"/>
        <v>2.7561983649818566E-5</v>
      </c>
      <c r="AI128" s="18">
        <f t="shared" si="5"/>
        <v>5.4216385311076564E-4</v>
      </c>
      <c r="AJ128" s="18">
        <f t="shared" si="5"/>
        <v>0</v>
      </c>
      <c r="AK128" s="18">
        <f t="shared" si="5"/>
        <v>1.9882156467130083E-4</v>
      </c>
    </row>
    <row r="129" spans="1:37">
      <c r="A129" s="1">
        <v>2018</v>
      </c>
      <c r="B129" s="1" t="s">
        <v>26</v>
      </c>
      <c r="C129" s="1" t="s">
        <v>27</v>
      </c>
      <c r="D129" s="1">
        <v>2270002072</v>
      </c>
      <c r="E129" s="15" t="s">
        <v>57</v>
      </c>
      <c r="F129" s="15" t="s">
        <v>29</v>
      </c>
      <c r="G129" s="15">
        <v>120</v>
      </c>
      <c r="H129" s="4" t="s">
        <v>73</v>
      </c>
      <c r="I129" s="4" t="s">
        <v>91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34</v>
      </c>
      <c r="O129" s="4" t="s">
        <v>35</v>
      </c>
      <c r="P129" s="4" t="s">
        <v>35</v>
      </c>
      <c r="Q129" s="4" t="s">
        <v>35</v>
      </c>
      <c r="R129" s="8">
        <v>56.845059999999997</v>
      </c>
      <c r="S129" s="8">
        <v>132.57429999999999</v>
      </c>
      <c r="T129" s="8">
        <v>258.14940000000001</v>
      </c>
      <c r="U129" s="8">
        <v>1.6442609999999999E-3</v>
      </c>
      <c r="V129" s="8">
        <v>1.774879E-2</v>
      </c>
      <c r="W129" s="8">
        <v>1.304985E-2</v>
      </c>
      <c r="X129" s="8">
        <v>2.8320159999999999</v>
      </c>
      <c r="Y129" s="8">
        <v>3.3220989999999999E-5</v>
      </c>
      <c r="Z129" s="8">
        <v>6.2803740000000005E-4</v>
      </c>
      <c r="AA129" s="8">
        <v>0</v>
      </c>
      <c r="AB129" s="8">
        <v>1.4835909999999999E-4</v>
      </c>
      <c r="AC129" s="8"/>
      <c r="AD129" s="18">
        <f t="shared" si="5"/>
        <v>1.6494550296064548E-3</v>
      </c>
      <c r="AE129" s="18">
        <f t="shared" si="5"/>
        <v>1.7804856367041943E-2</v>
      </c>
      <c r="AF129" s="18">
        <f t="shared" si="5"/>
        <v>1.3091072961111281E-2</v>
      </c>
      <c r="AG129" s="18">
        <f t="shared" si="5"/>
        <v>2.840962009757547</v>
      </c>
      <c r="AH129" s="18">
        <f t="shared" si="5"/>
        <v>3.3325931250577456E-5</v>
      </c>
      <c r="AI129" s="18">
        <f t="shared" si="5"/>
        <v>6.3002129723380965E-4</v>
      </c>
      <c r="AJ129" s="18">
        <f t="shared" si="5"/>
        <v>0</v>
      </c>
      <c r="AK129" s="18">
        <f t="shared" si="5"/>
        <v>1.4882774917296401E-4</v>
      </c>
    </row>
    <row r="130" spans="1:37">
      <c r="A130" s="5">
        <v>2018</v>
      </c>
      <c r="B130" s="5" t="s">
        <v>26</v>
      </c>
      <c r="C130" s="5" t="s">
        <v>27</v>
      </c>
      <c r="D130" s="5">
        <v>2270002075</v>
      </c>
      <c r="E130" s="14" t="s">
        <v>58</v>
      </c>
      <c r="F130" s="14" t="s">
        <v>29</v>
      </c>
      <c r="G130" s="14">
        <v>120</v>
      </c>
      <c r="H130" s="6" t="s">
        <v>90</v>
      </c>
      <c r="I130" s="6" t="s">
        <v>89</v>
      </c>
      <c r="J130" s="6" t="s">
        <v>30</v>
      </c>
      <c r="K130" s="6" t="s">
        <v>31</v>
      </c>
      <c r="L130" s="6" t="s">
        <v>32</v>
      </c>
      <c r="M130" s="6" t="s">
        <v>33</v>
      </c>
      <c r="N130" s="6" t="s">
        <v>34</v>
      </c>
      <c r="O130" s="6" t="s">
        <v>35</v>
      </c>
      <c r="P130" s="6" t="s">
        <v>35</v>
      </c>
      <c r="Q130" s="6" t="s">
        <v>35</v>
      </c>
      <c r="R130" s="7">
        <v>6.2295930000000003E-3</v>
      </c>
      <c r="S130" s="7">
        <v>1.8973899999999998E-2</v>
      </c>
      <c r="T130" s="7">
        <v>8.1513520000000006E-2</v>
      </c>
      <c r="U130" s="7">
        <v>1.5494430000000001E-6</v>
      </c>
      <c r="V130" s="7">
        <v>6.5259259999999999E-6</v>
      </c>
      <c r="W130" s="7">
        <v>8.9683819999999995E-6</v>
      </c>
      <c r="X130" s="7">
        <v>8.884842E-4</v>
      </c>
      <c r="Y130" s="7">
        <v>1.0422369999999999E-8</v>
      </c>
      <c r="Z130" s="7">
        <v>7.4618319999999999E-7</v>
      </c>
      <c r="AA130" s="7">
        <v>0</v>
      </c>
      <c r="AB130" s="7">
        <v>1.3980379999999999E-7</v>
      </c>
      <c r="AC130" s="7"/>
      <c r="AD130" s="17">
        <f t="shared" si="5"/>
        <v>99.101703260952917</v>
      </c>
      <c r="AE130" s="17">
        <f t="shared" si="5"/>
        <v>417.39540076978454</v>
      </c>
      <c r="AF130" s="17">
        <f t="shared" si="5"/>
        <v>573.61382877257904</v>
      </c>
      <c r="AG130" s="17">
        <f t="shared" si="5"/>
        <v>56827.064655134222</v>
      </c>
      <c r="AH130" s="17">
        <f t="shared" si="5"/>
        <v>0.66661027157233776</v>
      </c>
      <c r="AI130" s="17">
        <f t="shared" si="5"/>
        <v>47.725554321590579</v>
      </c>
      <c r="AJ130" s="17">
        <f t="shared" si="5"/>
        <v>0</v>
      </c>
      <c r="AK130" s="17">
        <f t="shared" si="5"/>
        <v>8.9417905030088924</v>
      </c>
    </row>
    <row r="131" spans="1:37">
      <c r="A131" s="5">
        <v>2018</v>
      </c>
      <c r="B131" s="5" t="s">
        <v>26</v>
      </c>
      <c r="C131" s="5" t="s">
        <v>27</v>
      </c>
      <c r="D131" s="5">
        <v>2270002075</v>
      </c>
      <c r="E131" s="14" t="s">
        <v>58</v>
      </c>
      <c r="F131" s="14" t="s">
        <v>29</v>
      </c>
      <c r="G131" s="14">
        <v>175</v>
      </c>
      <c r="H131" s="6" t="s">
        <v>71</v>
      </c>
      <c r="I131" s="6" t="s">
        <v>88</v>
      </c>
      <c r="J131" s="6" t="s">
        <v>30</v>
      </c>
      <c r="K131" s="6" t="s">
        <v>31</v>
      </c>
      <c r="L131" s="6" t="s">
        <v>32</v>
      </c>
      <c r="M131" s="6" t="s">
        <v>33</v>
      </c>
      <c r="N131" s="6" t="s">
        <v>34</v>
      </c>
      <c r="O131" s="6" t="s">
        <v>35</v>
      </c>
      <c r="P131" s="6" t="s">
        <v>35</v>
      </c>
      <c r="Q131" s="6" t="s">
        <v>35</v>
      </c>
      <c r="R131" s="7">
        <v>7.6187930000000001</v>
      </c>
      <c r="S131" s="7">
        <v>23.205079999999999</v>
      </c>
      <c r="T131" s="7">
        <v>138.172</v>
      </c>
      <c r="U131" s="7">
        <v>1.8839200000000001E-3</v>
      </c>
      <c r="V131" s="7">
        <v>9.3714609999999993E-3</v>
      </c>
      <c r="W131" s="7">
        <v>1.305126E-2</v>
      </c>
      <c r="X131" s="7">
        <v>1.511814</v>
      </c>
      <c r="Y131" s="7">
        <v>1.7010489999999998E-5</v>
      </c>
      <c r="Z131" s="7">
        <v>7.393883E-4</v>
      </c>
      <c r="AA131" s="7">
        <v>0</v>
      </c>
      <c r="AB131" s="7">
        <v>1.699831E-4</v>
      </c>
      <c r="AC131" s="7"/>
      <c r="AD131" s="17">
        <f t="shared" si="5"/>
        <v>5.5240576900657999E-2</v>
      </c>
      <c r="AE131" s="17">
        <f t="shared" si="5"/>
        <v>0.27479134572700387</v>
      </c>
      <c r="AF131" s="17">
        <f t="shared" si="5"/>
        <v>0.38269094849063734</v>
      </c>
      <c r="AG131" s="17">
        <f t="shared" si="5"/>
        <v>44.329630518541855</v>
      </c>
      <c r="AH131" s="17">
        <f t="shared" si="5"/>
        <v>4.9878406777510383E-4</v>
      </c>
      <c r="AI131" s="17">
        <f t="shared" si="5"/>
        <v>2.1680451529574915E-2</v>
      </c>
      <c r="AJ131" s="17">
        <f t="shared" si="5"/>
        <v>0</v>
      </c>
      <c r="AK131" s="17">
        <f t="shared" si="5"/>
        <v>4.9842692403935605E-3</v>
      </c>
    </row>
    <row r="132" spans="1:37">
      <c r="A132" s="5">
        <v>2018</v>
      </c>
      <c r="B132" s="5" t="s">
        <v>26</v>
      </c>
      <c r="C132" s="5" t="s">
        <v>27</v>
      </c>
      <c r="D132" s="5">
        <v>2270002075</v>
      </c>
      <c r="E132" s="14" t="s">
        <v>58</v>
      </c>
      <c r="F132" s="14" t="s">
        <v>29</v>
      </c>
      <c r="G132" s="14">
        <v>250</v>
      </c>
      <c r="H132" s="6" t="s">
        <v>87</v>
      </c>
      <c r="I132" s="6" t="s">
        <v>86</v>
      </c>
      <c r="J132" s="6" t="s">
        <v>30</v>
      </c>
      <c r="K132" s="6" t="s">
        <v>31</v>
      </c>
      <c r="L132" s="6" t="s">
        <v>36</v>
      </c>
      <c r="M132" s="6" t="s">
        <v>33</v>
      </c>
      <c r="N132" s="6" t="s">
        <v>34</v>
      </c>
      <c r="O132" s="6" t="s">
        <v>35</v>
      </c>
      <c r="P132" s="6" t="s">
        <v>35</v>
      </c>
      <c r="Q132" s="6" t="s">
        <v>35</v>
      </c>
      <c r="R132" s="7">
        <v>7.2014120000000004</v>
      </c>
      <c r="S132" s="7">
        <v>21.93384</v>
      </c>
      <c r="T132" s="7">
        <v>129.8013</v>
      </c>
      <c r="U132" s="7">
        <v>1.3974479999999999E-3</v>
      </c>
      <c r="V132" s="7">
        <v>4.2160940000000001E-3</v>
      </c>
      <c r="W132" s="7">
        <v>1.128961E-2</v>
      </c>
      <c r="X132" s="7">
        <v>1.428992</v>
      </c>
      <c r="Y132" s="7">
        <v>1.607861E-5</v>
      </c>
      <c r="Z132" s="7">
        <v>4.5048849999999998E-4</v>
      </c>
      <c r="AA132" s="7">
        <v>0</v>
      </c>
      <c r="AB132" s="7">
        <v>1.260895E-4</v>
      </c>
      <c r="AC132" s="7"/>
      <c r="AD132" s="17">
        <f t="shared" si="5"/>
        <v>3.2104533238227907E-2</v>
      </c>
      <c r="AE132" s="17">
        <f t="shared" si="5"/>
        <v>9.685922478581907E-2</v>
      </c>
      <c r="AF132" s="17">
        <f t="shared" si="5"/>
        <v>0.25936396881431739</v>
      </c>
      <c r="AG132" s="17">
        <f t="shared" si="5"/>
        <v>32.829215227444436</v>
      </c>
      <c r="AH132" s="17">
        <f t="shared" si="5"/>
        <v>3.6938495684240403E-4</v>
      </c>
      <c r="AI132" s="17">
        <f t="shared" si="5"/>
        <v>1.0349381888763972E-2</v>
      </c>
      <c r="AJ132" s="17">
        <f t="shared" si="5"/>
        <v>0</v>
      </c>
      <c r="AK132" s="17">
        <f t="shared" ref="AK132:AK141" si="6">AB132/$S132/$R132*2000*453.6/$G132</f>
        <v>2.8967407329228271E-3</v>
      </c>
    </row>
    <row r="133" spans="1:37">
      <c r="A133" s="5">
        <v>2018</v>
      </c>
      <c r="B133" s="5" t="s">
        <v>26</v>
      </c>
      <c r="C133" s="5" t="s">
        <v>27</v>
      </c>
      <c r="D133" s="5">
        <v>2270002075</v>
      </c>
      <c r="E133" s="14" t="s">
        <v>58</v>
      </c>
      <c r="F133" s="14" t="s">
        <v>29</v>
      </c>
      <c r="G133" s="14">
        <v>750</v>
      </c>
      <c r="H133" s="6" t="s">
        <v>85</v>
      </c>
      <c r="I133" s="6" t="s">
        <v>84</v>
      </c>
      <c r="J133" s="6" t="s">
        <v>30</v>
      </c>
      <c r="K133" s="6" t="s">
        <v>31</v>
      </c>
      <c r="L133" s="6" t="s">
        <v>36</v>
      </c>
      <c r="M133" s="6" t="s">
        <v>33</v>
      </c>
      <c r="N133" s="6" t="s">
        <v>34</v>
      </c>
      <c r="O133" s="6" t="s">
        <v>35</v>
      </c>
      <c r="P133" s="6" t="s">
        <v>35</v>
      </c>
      <c r="Q133" s="6" t="s">
        <v>35</v>
      </c>
      <c r="R133" s="7">
        <v>126.58110000000001</v>
      </c>
      <c r="S133" s="7">
        <v>385.5367</v>
      </c>
      <c r="T133" s="7">
        <v>9947.39</v>
      </c>
      <c r="U133" s="7">
        <v>9.9621059999999997E-2</v>
      </c>
      <c r="V133" s="7">
        <v>0.40168500000000001</v>
      </c>
      <c r="W133" s="7">
        <v>0.7971916</v>
      </c>
      <c r="X133" s="7">
        <v>109.4192</v>
      </c>
      <c r="Y133" s="7">
        <v>1.1001800000000001E-3</v>
      </c>
      <c r="Z133" s="7">
        <v>3.1463909999999998E-2</v>
      </c>
      <c r="AA133" s="7">
        <v>0</v>
      </c>
      <c r="AB133" s="7">
        <v>8.9886470000000007E-3</v>
      </c>
      <c r="AC133" s="7"/>
      <c r="AD133" s="17">
        <f t="shared" ref="AD133:AJ141" si="7">U133/$S133/$R133*2000*453.6/$G133</f>
        <v>2.4692118100497445E-3</v>
      </c>
      <c r="AE133" s="17">
        <f t="shared" si="7"/>
        <v>9.956181413044907E-3</v>
      </c>
      <c r="AF133" s="17">
        <f t="shared" si="7"/>
        <v>1.9759224742162469E-2</v>
      </c>
      <c r="AG133" s="17">
        <f t="shared" si="7"/>
        <v>2.7120689228381525</v>
      </c>
      <c r="AH133" s="17">
        <f t="shared" si="7"/>
        <v>2.7269108049849381E-5</v>
      </c>
      <c r="AI133" s="17">
        <f t="shared" si="7"/>
        <v>7.7986580510528856E-4</v>
      </c>
      <c r="AJ133" s="17">
        <f t="shared" si="7"/>
        <v>0</v>
      </c>
      <c r="AK133" s="17">
        <f t="shared" si="6"/>
        <v>2.2279298502513625E-4</v>
      </c>
    </row>
    <row r="134" spans="1:37">
      <c r="A134" s="5">
        <v>2018</v>
      </c>
      <c r="B134" s="5" t="s">
        <v>26</v>
      </c>
      <c r="C134" s="5" t="s">
        <v>27</v>
      </c>
      <c r="D134" s="5">
        <v>2270002075</v>
      </c>
      <c r="E134" s="14" t="s">
        <v>58</v>
      </c>
      <c r="F134" s="14" t="s">
        <v>29</v>
      </c>
      <c r="G134" s="14">
        <v>1000</v>
      </c>
      <c r="H134" s="6" t="s">
        <v>83</v>
      </c>
      <c r="I134" s="6" t="s">
        <v>82</v>
      </c>
      <c r="J134" s="6" t="s">
        <v>30</v>
      </c>
      <c r="K134" s="6" t="s">
        <v>31</v>
      </c>
      <c r="L134" s="6" t="s">
        <v>36</v>
      </c>
      <c r="M134" s="6" t="s">
        <v>33</v>
      </c>
      <c r="N134" s="6" t="s">
        <v>34</v>
      </c>
      <c r="O134" s="6" t="s">
        <v>35</v>
      </c>
      <c r="P134" s="6" t="s">
        <v>35</v>
      </c>
      <c r="Q134" s="6" t="s">
        <v>35</v>
      </c>
      <c r="R134" s="7">
        <v>13.364140000000001</v>
      </c>
      <c r="S134" s="7">
        <v>40.66337</v>
      </c>
      <c r="T134" s="7">
        <v>1504.886</v>
      </c>
      <c r="U134" s="7">
        <v>1.5922599999999999E-2</v>
      </c>
      <c r="V134" s="7">
        <v>6.6365309999999997E-2</v>
      </c>
      <c r="W134" s="7">
        <v>0.16433410000000001</v>
      </c>
      <c r="X134" s="7">
        <v>16.541080000000001</v>
      </c>
      <c r="Y134" s="7">
        <v>1.6631600000000001E-4</v>
      </c>
      <c r="Z134" s="7">
        <v>5.1314350000000002E-3</v>
      </c>
      <c r="AA134" s="7">
        <v>0</v>
      </c>
      <c r="AB134" s="7">
        <v>1.436671E-3</v>
      </c>
      <c r="AC134" s="7"/>
      <c r="AD134" s="17">
        <f t="shared" si="7"/>
        <v>2.6581081184816606E-2</v>
      </c>
      <c r="AE134" s="17">
        <f t="shared" si="7"/>
        <v>0.11078980147498034</v>
      </c>
      <c r="AF134" s="17">
        <f t="shared" si="7"/>
        <v>0.27433823957982817</v>
      </c>
      <c r="AG134" s="17">
        <f t="shared" si="7"/>
        <v>27.613567530713976</v>
      </c>
      <c r="AH134" s="17">
        <f t="shared" si="7"/>
        <v>2.7764681008968136E-4</v>
      </c>
      <c r="AI134" s="17">
        <f t="shared" si="7"/>
        <v>8.5663830234766567E-3</v>
      </c>
      <c r="AJ134" s="17">
        <f t="shared" si="7"/>
        <v>0</v>
      </c>
      <c r="AK134" s="17">
        <f t="shared" si="6"/>
        <v>2.3983688899345376E-3</v>
      </c>
    </row>
    <row r="135" spans="1:37">
      <c r="A135" s="1">
        <v>2018</v>
      </c>
      <c r="B135" s="1" t="s">
        <v>26</v>
      </c>
      <c r="C135" s="1" t="s">
        <v>27</v>
      </c>
      <c r="D135" s="1">
        <v>2270002078</v>
      </c>
      <c r="E135" s="15" t="s">
        <v>59</v>
      </c>
      <c r="F135" s="15" t="s">
        <v>29</v>
      </c>
      <c r="G135" s="15">
        <v>25</v>
      </c>
      <c r="H135" s="4" t="s">
        <v>81</v>
      </c>
      <c r="I135" s="4" t="s">
        <v>80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34</v>
      </c>
      <c r="O135" s="4" t="s">
        <v>35</v>
      </c>
      <c r="P135" s="4" t="s">
        <v>35</v>
      </c>
      <c r="Q135" s="4" t="s">
        <v>35</v>
      </c>
      <c r="R135" s="8">
        <v>0.14951020000000001</v>
      </c>
      <c r="S135" s="8">
        <v>0.27140150000000002</v>
      </c>
      <c r="T135" s="8">
        <v>9.4156539999999997E-2</v>
      </c>
      <c r="U135" s="8">
        <v>1.2494179999999999E-6</v>
      </c>
      <c r="V135" s="8">
        <v>4.2563360000000004E-6</v>
      </c>
      <c r="W135" s="8">
        <v>7.9129199999999998E-6</v>
      </c>
      <c r="X135" s="8">
        <v>1.0337079999999999E-3</v>
      </c>
      <c r="Y135" s="8">
        <v>1.3115790000000001E-8</v>
      </c>
      <c r="Z135" s="8">
        <v>3.0768010000000001E-7</v>
      </c>
      <c r="AA135" s="8">
        <v>0</v>
      </c>
      <c r="AB135" s="8">
        <v>1.1273299999999999E-7</v>
      </c>
      <c r="AC135" s="8"/>
      <c r="AD135" s="18">
        <f t="shared" si="7"/>
        <v>1.1173461199606705</v>
      </c>
      <c r="AE135" s="18">
        <f t="shared" si="7"/>
        <v>3.8064126776218377</v>
      </c>
      <c r="AF135" s="18">
        <f t="shared" si="7"/>
        <v>7.0764711726253253</v>
      </c>
      <c r="AG135" s="18">
        <f t="shared" si="7"/>
        <v>924.43811676500957</v>
      </c>
      <c r="AH135" s="18">
        <f t="shared" si="7"/>
        <v>1.1729362844715669E-2</v>
      </c>
      <c r="AI135" s="18">
        <f t="shared" si="7"/>
        <v>0.2751562454871877</v>
      </c>
      <c r="AJ135" s="18">
        <f t="shared" si="7"/>
        <v>0</v>
      </c>
      <c r="AK135" s="18">
        <f t="shared" si="6"/>
        <v>0.10081636421239831</v>
      </c>
    </row>
    <row r="136" spans="1:37">
      <c r="A136" s="5">
        <v>2018</v>
      </c>
      <c r="B136" s="5" t="s">
        <v>26</v>
      </c>
      <c r="C136" s="5" t="s">
        <v>27</v>
      </c>
      <c r="D136" s="5">
        <v>2270002081</v>
      </c>
      <c r="E136" s="14" t="s">
        <v>60</v>
      </c>
      <c r="F136" s="14" t="s">
        <v>29</v>
      </c>
      <c r="G136" s="14">
        <v>15</v>
      </c>
      <c r="H136" s="6" t="s">
        <v>79</v>
      </c>
      <c r="I136" s="6" t="s">
        <v>78</v>
      </c>
      <c r="J136" s="6" t="s">
        <v>30</v>
      </c>
      <c r="K136" s="6" t="s">
        <v>31</v>
      </c>
      <c r="L136" s="6" t="s">
        <v>32</v>
      </c>
      <c r="M136" s="6" t="s">
        <v>33</v>
      </c>
      <c r="N136" s="6" t="s">
        <v>34</v>
      </c>
      <c r="O136" s="6" t="s">
        <v>35</v>
      </c>
      <c r="P136" s="6" t="s">
        <v>35</v>
      </c>
      <c r="Q136" s="6" t="s">
        <v>35</v>
      </c>
      <c r="R136" s="7">
        <v>2.0619960000000002</v>
      </c>
      <c r="S136" s="7">
        <v>3.9013969999999998</v>
      </c>
      <c r="T136" s="7">
        <v>1.79949</v>
      </c>
      <c r="U136" s="7">
        <v>2.29303E-5</v>
      </c>
      <c r="V136" s="7">
        <v>1.202787E-4</v>
      </c>
      <c r="W136" s="7">
        <v>1.435982E-4</v>
      </c>
      <c r="X136" s="7">
        <v>1.9698670000000001E-2</v>
      </c>
      <c r="Y136" s="7">
        <v>3.0652869999999998E-7</v>
      </c>
      <c r="Z136" s="7">
        <v>5.6111579999999999E-6</v>
      </c>
      <c r="AA136" s="7">
        <v>0</v>
      </c>
      <c r="AB136" s="7">
        <v>2.0689639999999999E-6</v>
      </c>
      <c r="AC136" s="7"/>
      <c r="AD136" s="17">
        <f t="shared" si="7"/>
        <v>0.17239058960812542</v>
      </c>
      <c r="AE136" s="17">
        <f t="shared" si="7"/>
        <v>0.90425838346200604</v>
      </c>
      <c r="AF136" s="17">
        <f t="shared" si="7"/>
        <v>1.0795749887557302</v>
      </c>
      <c r="AG136" s="17">
        <f t="shared" si="7"/>
        <v>148.09511152474639</v>
      </c>
      <c r="AH136" s="17">
        <f t="shared" si="7"/>
        <v>2.3044907098822166E-3</v>
      </c>
      <c r="AI136" s="17">
        <f t="shared" si="7"/>
        <v>4.2184831249671831E-2</v>
      </c>
      <c r="AJ136" s="17">
        <f t="shared" si="7"/>
        <v>0</v>
      </c>
      <c r="AK136" s="17">
        <f t="shared" si="6"/>
        <v>1.5554524966441153E-2</v>
      </c>
    </row>
    <row r="137" spans="1:37">
      <c r="A137" s="5">
        <v>2018</v>
      </c>
      <c r="B137" s="5" t="s">
        <v>26</v>
      </c>
      <c r="C137" s="5" t="s">
        <v>27</v>
      </c>
      <c r="D137" s="5">
        <v>2270002081</v>
      </c>
      <c r="E137" s="14" t="s">
        <v>60</v>
      </c>
      <c r="F137" s="14" t="s">
        <v>29</v>
      </c>
      <c r="G137" s="14">
        <v>25</v>
      </c>
      <c r="H137" s="6" t="s">
        <v>77</v>
      </c>
      <c r="I137" s="6" t="s">
        <v>76</v>
      </c>
      <c r="J137" s="6" t="s">
        <v>30</v>
      </c>
      <c r="K137" s="6" t="s">
        <v>31</v>
      </c>
      <c r="L137" s="6" t="s">
        <v>32</v>
      </c>
      <c r="M137" s="6" t="s">
        <v>33</v>
      </c>
      <c r="N137" s="6" t="s">
        <v>34</v>
      </c>
      <c r="O137" s="6" t="s">
        <v>35</v>
      </c>
      <c r="P137" s="6" t="s">
        <v>35</v>
      </c>
      <c r="Q137" s="6" t="s">
        <v>35</v>
      </c>
      <c r="R137" s="7">
        <v>0.34885729999999998</v>
      </c>
      <c r="S137" s="7">
        <v>0.66005510000000001</v>
      </c>
      <c r="T137" s="7">
        <v>0.39696419999999999</v>
      </c>
      <c r="U137" s="7">
        <v>5.257599E-6</v>
      </c>
      <c r="V137" s="7">
        <v>1.7944890000000001E-5</v>
      </c>
      <c r="W137" s="7">
        <v>3.3223809999999999E-5</v>
      </c>
      <c r="X137" s="7">
        <v>4.3581540000000004E-3</v>
      </c>
      <c r="Y137" s="7">
        <v>5.5296710000000002E-8</v>
      </c>
      <c r="Z137" s="7">
        <v>1.2405330000000001E-6</v>
      </c>
      <c r="AA137" s="7">
        <v>0</v>
      </c>
      <c r="AB137" s="7">
        <v>4.7438469999999999E-7</v>
      </c>
      <c r="AC137" s="7"/>
      <c r="AD137" s="17">
        <f t="shared" si="7"/>
        <v>0.82855718124276634</v>
      </c>
      <c r="AE137" s="17">
        <f t="shared" si="7"/>
        <v>2.8279767011731973</v>
      </c>
      <c r="AF137" s="17">
        <f t="shared" si="7"/>
        <v>5.2358170266970205</v>
      </c>
      <c r="AG137" s="17">
        <f t="shared" si="7"/>
        <v>686.81156430185865</v>
      </c>
      <c r="AH137" s="17">
        <f t="shared" si="7"/>
        <v>8.7143363671513731E-3</v>
      </c>
      <c r="AI137" s="17">
        <f t="shared" si="7"/>
        <v>0.19549846340860774</v>
      </c>
      <c r="AJ137" s="17">
        <f t="shared" si="7"/>
        <v>0</v>
      </c>
      <c r="AK137" s="17">
        <f t="shared" si="6"/>
        <v>7.4759381584007342E-2</v>
      </c>
    </row>
    <row r="138" spans="1:37">
      <c r="A138" s="5">
        <v>2018</v>
      </c>
      <c r="B138" s="5" t="s">
        <v>26</v>
      </c>
      <c r="C138" s="5" t="s">
        <v>27</v>
      </c>
      <c r="D138" s="5">
        <v>2270002081</v>
      </c>
      <c r="E138" s="14" t="s">
        <v>60</v>
      </c>
      <c r="F138" s="14" t="s">
        <v>29</v>
      </c>
      <c r="G138" s="14">
        <v>50</v>
      </c>
      <c r="H138" s="6" t="s">
        <v>75</v>
      </c>
      <c r="I138" s="6" t="s">
        <v>74</v>
      </c>
      <c r="J138" s="6" t="s">
        <v>30</v>
      </c>
      <c r="K138" s="6" t="s">
        <v>31</v>
      </c>
      <c r="L138" s="6" t="s">
        <v>32</v>
      </c>
      <c r="M138" s="6" t="s">
        <v>33</v>
      </c>
      <c r="N138" s="6" t="s">
        <v>34</v>
      </c>
      <c r="O138" s="6" t="s">
        <v>35</v>
      </c>
      <c r="P138" s="6" t="s">
        <v>35</v>
      </c>
      <c r="Q138" s="6" t="s">
        <v>35</v>
      </c>
      <c r="R138" s="7">
        <v>0.53574509999999997</v>
      </c>
      <c r="S138" s="7">
        <v>1.0282070000000001</v>
      </c>
      <c r="T138" s="7">
        <v>1.319572</v>
      </c>
      <c r="U138" s="7">
        <v>2.1176009999999999E-5</v>
      </c>
      <c r="V138" s="7">
        <v>1.201846E-4</v>
      </c>
      <c r="W138" s="7">
        <v>1.077914E-4</v>
      </c>
      <c r="X138" s="7">
        <v>1.437661E-2</v>
      </c>
      <c r="Y138" s="7">
        <v>1.858536E-7</v>
      </c>
      <c r="Z138" s="7">
        <v>5.5162739999999997E-6</v>
      </c>
      <c r="AA138" s="7">
        <v>0</v>
      </c>
      <c r="AB138" s="7">
        <v>1.9106770000000002E-6</v>
      </c>
      <c r="AC138" s="7"/>
      <c r="AD138" s="17">
        <f t="shared" si="7"/>
        <v>0.69749067665258491</v>
      </c>
      <c r="AE138" s="17">
        <f t="shared" si="7"/>
        <v>3.9586134487668003</v>
      </c>
      <c r="AF138" s="17">
        <f t="shared" si="7"/>
        <v>3.550409001664121</v>
      </c>
      <c r="AG138" s="17">
        <f t="shared" si="7"/>
        <v>473.53356165161983</v>
      </c>
      <c r="AH138" s="17">
        <f t="shared" si="7"/>
        <v>6.1216042692801356E-3</v>
      </c>
      <c r="AI138" s="17">
        <f t="shared" si="7"/>
        <v>0.1816937980696581</v>
      </c>
      <c r="AJ138" s="17">
        <f t="shared" si="7"/>
        <v>0</v>
      </c>
      <c r="AK138" s="17">
        <f t="shared" si="6"/>
        <v>6.2933451277862595E-2</v>
      </c>
    </row>
    <row r="139" spans="1:37">
      <c r="A139" s="5">
        <v>2018</v>
      </c>
      <c r="B139" s="5" t="s">
        <v>26</v>
      </c>
      <c r="C139" s="5" t="s">
        <v>27</v>
      </c>
      <c r="D139" s="5">
        <v>2270002081</v>
      </c>
      <c r="E139" s="14" t="s">
        <v>60</v>
      </c>
      <c r="F139" s="14" t="s">
        <v>29</v>
      </c>
      <c r="G139" s="14">
        <v>120</v>
      </c>
      <c r="H139" s="6" t="s">
        <v>73</v>
      </c>
      <c r="I139" s="6" t="s">
        <v>72</v>
      </c>
      <c r="J139" s="6" t="s">
        <v>30</v>
      </c>
      <c r="K139" s="6" t="s">
        <v>31</v>
      </c>
      <c r="L139" s="6" t="s">
        <v>32</v>
      </c>
      <c r="M139" s="6" t="s">
        <v>33</v>
      </c>
      <c r="N139" s="6" t="s">
        <v>34</v>
      </c>
      <c r="O139" s="6" t="s">
        <v>35</v>
      </c>
      <c r="P139" s="6" t="s">
        <v>35</v>
      </c>
      <c r="Q139" s="6" t="s">
        <v>35</v>
      </c>
      <c r="R139" s="7">
        <v>0.88460240000000001</v>
      </c>
      <c r="S139" s="7">
        <v>1.6977359999999999</v>
      </c>
      <c r="T139" s="7">
        <v>6.2558990000000003</v>
      </c>
      <c r="U139" s="7">
        <v>5.1213060000000003E-5</v>
      </c>
      <c r="V139" s="7">
        <v>4.3375100000000002E-4</v>
      </c>
      <c r="W139" s="7">
        <v>3.8710250000000002E-4</v>
      </c>
      <c r="X139" s="7">
        <v>6.8576789999999999E-2</v>
      </c>
      <c r="Y139" s="7">
        <v>8.0444079999999996E-7</v>
      </c>
      <c r="Z139" s="7">
        <v>2.369332E-5</v>
      </c>
      <c r="AA139" s="7">
        <v>0</v>
      </c>
      <c r="AB139" s="7">
        <v>4.6208720000000002E-6</v>
      </c>
      <c r="AC139" s="7"/>
      <c r="AD139" s="17">
        <f t="shared" si="7"/>
        <v>0.25780079377291443</v>
      </c>
      <c r="AE139" s="17">
        <f t="shared" si="7"/>
        <v>2.1834538318896666</v>
      </c>
      <c r="AF139" s="17">
        <f t="shared" si="7"/>
        <v>1.9486305206421879</v>
      </c>
      <c r="AG139" s="17">
        <f t="shared" si="7"/>
        <v>345.20786097137056</v>
      </c>
      <c r="AH139" s="17">
        <f t="shared" si="7"/>
        <v>4.0494646635705475E-3</v>
      </c>
      <c r="AI139" s="17">
        <f t="shared" si="7"/>
        <v>0.11926951256409339</v>
      </c>
      <c r="AJ139" s="17">
        <f t="shared" si="7"/>
        <v>0</v>
      </c>
      <c r="AK139" s="17">
        <f t="shared" si="6"/>
        <v>2.3260950810653273E-2</v>
      </c>
    </row>
    <row r="140" spans="1:37">
      <c r="A140" s="5">
        <v>2018</v>
      </c>
      <c r="B140" s="5" t="s">
        <v>26</v>
      </c>
      <c r="C140" s="5" t="s">
        <v>27</v>
      </c>
      <c r="D140" s="5">
        <v>2270002081</v>
      </c>
      <c r="E140" s="14" t="s">
        <v>60</v>
      </c>
      <c r="F140" s="14" t="s">
        <v>29</v>
      </c>
      <c r="G140" s="14">
        <v>175</v>
      </c>
      <c r="H140" s="6" t="s">
        <v>71</v>
      </c>
      <c r="I140" s="6" t="s">
        <v>70</v>
      </c>
      <c r="J140" s="6" t="s">
        <v>30</v>
      </c>
      <c r="K140" s="6" t="s">
        <v>31</v>
      </c>
      <c r="L140" s="6" t="s">
        <v>32</v>
      </c>
      <c r="M140" s="6" t="s">
        <v>33</v>
      </c>
      <c r="N140" s="6" t="s">
        <v>34</v>
      </c>
      <c r="O140" s="6" t="s">
        <v>35</v>
      </c>
      <c r="P140" s="6" t="s">
        <v>35</v>
      </c>
      <c r="Q140" s="6" t="s">
        <v>35</v>
      </c>
      <c r="R140" s="7">
        <v>1.2210000000000001</v>
      </c>
      <c r="S140" s="7">
        <v>2.3433549999999999</v>
      </c>
      <c r="T140" s="7">
        <v>11.35195</v>
      </c>
      <c r="U140" s="7">
        <v>7.1122400000000002E-5</v>
      </c>
      <c r="V140" s="7">
        <v>6.8555340000000002E-4</v>
      </c>
      <c r="W140" s="7">
        <v>5.2279219999999996E-4</v>
      </c>
      <c r="X140" s="7">
        <v>0.1246901</v>
      </c>
      <c r="Y140" s="7">
        <v>1.402978E-6</v>
      </c>
      <c r="Z140" s="7">
        <v>2.545705E-5</v>
      </c>
      <c r="AA140" s="7">
        <v>0</v>
      </c>
      <c r="AB140" s="7">
        <v>6.4172600000000001E-6</v>
      </c>
      <c r="AC140" s="7"/>
      <c r="AD140" s="17">
        <f t="shared" si="7"/>
        <v>0.12885985740734596</v>
      </c>
      <c r="AE140" s="17">
        <f t="shared" si="7"/>
        <v>1.2420884752078276</v>
      </c>
      <c r="AF140" s="17">
        <f t="shared" si="7"/>
        <v>0.94719706232737755</v>
      </c>
      <c r="AG140" s="17">
        <f t="shared" si="7"/>
        <v>225.9140370137637</v>
      </c>
      <c r="AH140" s="17">
        <f t="shared" si="7"/>
        <v>2.5419213219132568E-3</v>
      </c>
      <c r="AI140" s="17">
        <f t="shared" si="7"/>
        <v>4.6123188095616517E-2</v>
      </c>
      <c r="AJ140" s="17">
        <f t="shared" si="7"/>
        <v>0</v>
      </c>
      <c r="AK140" s="17">
        <f t="shared" si="6"/>
        <v>1.1626818112800818E-2</v>
      </c>
    </row>
    <row r="141" spans="1:37">
      <c r="A141" s="5">
        <v>2018</v>
      </c>
      <c r="B141" s="5" t="s">
        <v>26</v>
      </c>
      <c r="C141" s="5" t="s">
        <v>27</v>
      </c>
      <c r="D141" s="5">
        <v>2270002081</v>
      </c>
      <c r="E141" s="14" t="s">
        <v>60</v>
      </c>
      <c r="F141" s="14" t="s">
        <v>29</v>
      </c>
      <c r="G141" s="14">
        <v>500</v>
      </c>
      <c r="H141" s="6" t="s">
        <v>69</v>
      </c>
      <c r="I141" s="6" t="s">
        <v>68</v>
      </c>
      <c r="J141" s="6" t="s">
        <v>30</v>
      </c>
      <c r="K141" s="6" t="s">
        <v>31</v>
      </c>
      <c r="L141" s="6" t="s">
        <v>36</v>
      </c>
      <c r="M141" s="6" t="s">
        <v>33</v>
      </c>
      <c r="N141" s="6" t="s">
        <v>34</v>
      </c>
      <c r="O141" s="6" t="s">
        <v>35</v>
      </c>
      <c r="P141" s="6" t="s">
        <v>35</v>
      </c>
      <c r="Q141" s="6" t="s">
        <v>35</v>
      </c>
      <c r="R141" s="7">
        <v>2.8344659999999999</v>
      </c>
      <c r="S141" s="7">
        <v>5.4399290000000002</v>
      </c>
      <c r="T141" s="7">
        <v>62.511130000000001</v>
      </c>
      <c r="U141" s="7">
        <v>3.0394059999999998E-4</v>
      </c>
      <c r="V141" s="7">
        <v>1.287987E-3</v>
      </c>
      <c r="W141" s="7">
        <v>2.1678600000000002E-3</v>
      </c>
      <c r="X141" s="7">
        <v>0.69089909999999999</v>
      </c>
      <c r="Y141" s="7">
        <v>6.7813980000000004E-6</v>
      </c>
      <c r="Z141" s="7">
        <v>7.4495660000000003E-5</v>
      </c>
      <c r="AA141" s="7">
        <v>0</v>
      </c>
      <c r="AB141" s="7">
        <v>2.7424069999999998E-5</v>
      </c>
      <c r="AC141" s="7"/>
      <c r="AD141" s="17">
        <f t="shared" si="7"/>
        <v>3.5764921016903525E-2</v>
      </c>
      <c r="AE141" s="17">
        <f t="shared" si="7"/>
        <v>0.15155840755002303</v>
      </c>
      <c r="AF141" s="17">
        <f t="shared" si="7"/>
        <v>0.25509373106358441</v>
      </c>
      <c r="AG141" s="17">
        <f t="shared" si="7"/>
        <v>81.298621316631383</v>
      </c>
      <c r="AH141" s="17">
        <f t="shared" si="7"/>
        <v>7.9797224804513639E-4</v>
      </c>
      <c r="AI141" s="17">
        <f t="shared" si="7"/>
        <v>8.7659608357754746E-3</v>
      </c>
      <c r="AJ141" s="17">
        <f t="shared" si="7"/>
        <v>0</v>
      </c>
      <c r="AK141" s="17">
        <f t="shared" si="6"/>
        <v>3.2270111249107013E-3</v>
      </c>
    </row>
  </sheetData>
  <autoFilter ref="A4:AB141">
    <filterColumn colId="7"/>
    <filterColumn colId="8"/>
    <filterColumn colId="9"/>
  </autoFilter>
  <mergeCells count="1">
    <mergeCell ref="E2:A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2014.Exh</vt:lpstr>
      <vt:lpstr>2015.Exh</vt:lpstr>
      <vt:lpstr>2016.Exh</vt:lpstr>
      <vt:lpstr>2017.Exh</vt:lpstr>
      <vt:lpstr>2018.Exh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Advanced Techniques in Microsoft Excel: Advanced Uses of Lookup Functions</dc:title>
  <dc:creator>Asami Tanimoto, CDM Smith</dc:creator>
  <cp:lastModifiedBy>Olekoi Palau</cp:lastModifiedBy>
  <dcterms:created xsi:type="dcterms:W3CDTF">2009-06-23T22:37:47Z</dcterms:created>
  <dcterms:modified xsi:type="dcterms:W3CDTF">2016-01-14T04:12:27Z</dcterms:modified>
</cp:coreProperties>
</file>